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6\1. 2026 Proposed Budget Tables\"/>
    </mc:Choice>
  </mc:AlternateContent>
  <xr:revisionPtr revIDLastSave="0" documentId="13_ncr:1_{2D110EF6-5E36-4884-A994-B1C32B6F8EA2}" xr6:coauthVersionLast="47" xr6:coauthVersionMax="47" xr10:uidLastSave="{00000000-0000-0000-0000-000000000000}"/>
  <bookViews>
    <workbookView xWindow="-120" yWindow="-120" windowWidth="29040" windowHeight="17520" xr2:uid="{6A4D50D1-2097-4352-82FB-60CF78E7031F}"/>
  </bookViews>
  <sheets>
    <sheet name="Report" sheetId="1" r:id="rId1"/>
  </sheets>
  <definedNames>
    <definedName name="_xlnm._FilterDatabase" localSheetId="0" hidden="1">Report!$A$7:$G$166</definedName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Report!$A$1:$F$166</definedName>
    <definedName name="_xlnm.Print_Titles" localSheetId="0">Report!$4:$6</definedName>
  </definedNames>
  <calcPr calcId="191029" concurrentManualCount="12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5" i="1" l="1"/>
  <c r="C163" i="1"/>
  <c r="A161" i="1"/>
  <c r="E153" i="1"/>
  <c r="E141" i="1"/>
  <c r="C139" i="1"/>
  <c r="A137" i="1"/>
  <c r="D122" i="1"/>
  <c r="B120" i="1"/>
  <c r="E117" i="1"/>
  <c r="C115" i="1"/>
  <c r="A113" i="1"/>
  <c r="B96" i="1"/>
  <c r="E81" i="1"/>
  <c r="C79" i="1"/>
  <c r="A77" i="1"/>
  <c r="D74" i="1"/>
  <c r="E69" i="1"/>
  <c r="B48" i="1"/>
  <c r="D38" i="1"/>
  <c r="E33" i="1"/>
  <c r="C31" i="1"/>
  <c r="A29" i="1"/>
  <c r="D26" i="1"/>
  <c r="B24" i="1"/>
  <c r="D117" i="1"/>
  <c r="D165" i="1"/>
  <c r="B163" i="1"/>
  <c r="D153" i="1"/>
  <c r="D141" i="1"/>
  <c r="B139" i="1"/>
  <c r="E124" i="1"/>
  <c r="C122" i="1"/>
  <c r="A120" i="1"/>
  <c r="B115" i="1"/>
  <c r="C165" i="1"/>
  <c r="A163" i="1"/>
  <c r="E155" i="1"/>
  <c r="C153" i="1"/>
  <c r="E143" i="1"/>
  <c r="C141" i="1"/>
  <c r="A139" i="1"/>
  <c r="D124" i="1"/>
  <c r="B122" i="1"/>
  <c r="C117" i="1"/>
  <c r="A115" i="1"/>
  <c r="B165" i="1"/>
  <c r="D155" i="1"/>
  <c r="B153" i="1"/>
  <c r="D143" i="1"/>
  <c r="B141" i="1"/>
  <c r="E126" i="1"/>
  <c r="C124" i="1"/>
  <c r="A122" i="1"/>
  <c r="B117" i="1"/>
  <c r="A165" i="1"/>
  <c r="E157" i="1"/>
  <c r="C155" i="1"/>
  <c r="A153" i="1"/>
  <c r="E145" i="1"/>
  <c r="C143" i="1"/>
  <c r="A141" i="1"/>
  <c r="D126" i="1"/>
  <c r="B124" i="1"/>
  <c r="A117" i="1"/>
  <c r="D90" i="1"/>
  <c r="D157" i="1"/>
  <c r="B155" i="1"/>
  <c r="D145" i="1"/>
  <c r="B143" i="1"/>
  <c r="B131" i="1"/>
  <c r="E128" i="1"/>
  <c r="C126" i="1"/>
  <c r="A124" i="1"/>
  <c r="E92" i="1"/>
  <c r="C90" i="1"/>
  <c r="D85" i="1"/>
  <c r="B83" i="1"/>
  <c r="B71" i="1"/>
  <c r="D61" i="1"/>
  <c r="E44" i="1"/>
  <c r="C42" i="1"/>
  <c r="A40" i="1"/>
  <c r="B35" i="1"/>
  <c r="E20" i="1"/>
  <c r="C18" i="1"/>
  <c r="B157" i="1"/>
  <c r="C128" i="1"/>
  <c r="C92" i="1"/>
  <c r="D87" i="1"/>
  <c r="C44" i="1"/>
  <c r="E159" i="1"/>
  <c r="C157" i="1"/>
  <c r="A155" i="1"/>
  <c r="E147" i="1"/>
  <c r="C145" i="1"/>
  <c r="A143" i="1"/>
  <c r="A131" i="1"/>
  <c r="D128" i="1"/>
  <c r="B126" i="1"/>
  <c r="D92" i="1"/>
  <c r="B90" i="1"/>
  <c r="E87" i="1"/>
  <c r="C85" i="1"/>
  <c r="A83" i="1"/>
  <c r="D44" i="1"/>
  <c r="B42" i="1"/>
  <c r="A35" i="1"/>
  <c r="D20" i="1"/>
  <c r="B18" i="1"/>
  <c r="B145" i="1"/>
  <c r="A126" i="1"/>
  <c r="A90" i="1"/>
  <c r="A42" i="1"/>
  <c r="E22" i="1"/>
  <c r="D159" i="1"/>
  <c r="D147" i="1"/>
  <c r="E94" i="1"/>
  <c r="B85" i="1"/>
  <c r="E46" i="1"/>
  <c r="E161" i="1"/>
  <c r="C159" i="1"/>
  <c r="A157" i="1"/>
  <c r="C147" i="1"/>
  <c r="A145" i="1"/>
  <c r="E137" i="1"/>
  <c r="B128" i="1"/>
  <c r="E113" i="1"/>
  <c r="D161" i="1"/>
  <c r="B159" i="1"/>
  <c r="B147" i="1"/>
  <c r="D137" i="1"/>
  <c r="A128" i="1"/>
  <c r="E120" i="1"/>
  <c r="D113" i="1"/>
  <c r="E108" i="1"/>
  <c r="E163" i="1"/>
  <c r="C161" i="1"/>
  <c r="A159" i="1"/>
  <c r="E150" i="1"/>
  <c r="A147" i="1"/>
  <c r="E139" i="1"/>
  <c r="C137" i="1"/>
  <c r="D120" i="1"/>
  <c r="E115" i="1"/>
  <c r="C113" i="1"/>
  <c r="D108" i="1"/>
  <c r="E103" i="1"/>
  <c r="A99" i="1"/>
  <c r="D96" i="1"/>
  <c r="D163" i="1"/>
  <c r="B161" i="1"/>
  <c r="D150" i="1"/>
  <c r="D139" i="1"/>
  <c r="B137" i="1"/>
  <c r="E134" i="1"/>
  <c r="E122" i="1"/>
  <c r="C120" i="1"/>
  <c r="D115" i="1"/>
  <c r="B113" i="1"/>
  <c r="C108" i="1"/>
  <c r="D103" i="1"/>
  <c r="C96" i="1"/>
  <c r="A94" i="1"/>
  <c r="D79" i="1"/>
  <c r="B77" i="1"/>
  <c r="E74" i="1"/>
  <c r="A58" i="1"/>
  <c r="C48" i="1"/>
  <c r="A46" i="1"/>
  <c r="E38" i="1"/>
  <c r="D31" i="1"/>
  <c r="B29" i="1"/>
  <c r="E26" i="1"/>
  <c r="C24" i="1"/>
  <c r="A22" i="1"/>
  <c r="A96" i="1"/>
  <c r="A92" i="1"/>
  <c r="C87" i="1"/>
  <c r="D83" i="1"/>
  <c r="B79" i="1"/>
  <c r="C71" i="1"/>
  <c r="C46" i="1"/>
  <c r="D42" i="1"/>
  <c r="B38" i="1"/>
  <c r="E29" i="1"/>
  <c r="A26" i="1"/>
  <c r="B22" i="1"/>
  <c r="D18" i="1"/>
  <c r="A79" i="1"/>
  <c r="B46" i="1"/>
  <c r="C74" i="1"/>
  <c r="A14" i="1"/>
  <c r="B87" i="1"/>
  <c r="C83" i="1"/>
  <c r="D54" i="1"/>
  <c r="D29" i="1"/>
  <c r="A87" i="1"/>
  <c r="E90" i="1"/>
  <c r="E77" i="1"/>
  <c r="A74" i="1"/>
  <c r="D69" i="1"/>
  <c r="E61" i="1"/>
  <c r="E40" i="1"/>
  <c r="A33" i="1"/>
  <c r="E24" i="1"/>
  <c r="B10" i="1"/>
  <c r="A103" i="1"/>
  <c r="D81" i="1"/>
  <c r="D77" i="1"/>
  <c r="C69" i="1"/>
  <c r="E48" i="1"/>
  <c r="D40" i="1"/>
  <c r="D24" i="1"/>
  <c r="C20" i="1"/>
  <c r="B33" i="1"/>
  <c r="D94" i="1"/>
  <c r="E85" i="1"/>
  <c r="C81" i="1"/>
  <c r="C77" i="1"/>
  <c r="B69" i="1"/>
  <c r="D48" i="1"/>
  <c r="B44" i="1"/>
  <c r="C40" i="1"/>
  <c r="A24" i="1"/>
  <c r="B20" i="1"/>
  <c r="A44" i="1"/>
  <c r="E35" i="1"/>
  <c r="A81" i="1"/>
  <c r="C64" i="1"/>
  <c r="D35" i="1"/>
  <c r="E18" i="1"/>
  <c r="C29" i="1"/>
  <c r="C94" i="1"/>
  <c r="A85" i="1"/>
  <c r="B81" i="1"/>
  <c r="A69" i="1"/>
  <c r="A48" i="1"/>
  <c r="B40" i="1"/>
  <c r="E31" i="1"/>
  <c r="A20" i="1"/>
  <c r="B94" i="1"/>
  <c r="B31" i="1"/>
  <c r="C22" i="1"/>
  <c r="A38" i="1"/>
  <c r="C33" i="1"/>
  <c r="D10" i="1"/>
  <c r="B74" i="1"/>
  <c r="C51" i="1"/>
  <c r="C35" i="1"/>
  <c r="A31" i="1"/>
  <c r="B92" i="1"/>
  <c r="E79" i="1"/>
  <c r="D46" i="1"/>
  <c r="E42" i="1"/>
  <c r="B26" i="1"/>
  <c r="D33" i="1"/>
  <c r="C99" i="1"/>
  <c r="E71" i="1"/>
  <c r="B51" i="1"/>
  <c r="C26" i="1"/>
  <c r="D22" i="1"/>
  <c r="B99" i="1"/>
  <c r="E83" i="1"/>
  <c r="D71" i="1"/>
  <c r="A51" i="1"/>
  <c r="C38" i="1"/>
  <c r="A18" i="1"/>
  <c r="B58" i="1"/>
  <c r="E96" i="1"/>
  <c r="C10" i="1"/>
  <c r="D149" i="1" l="1"/>
  <c r="C37" i="1"/>
  <c r="C119" i="1"/>
  <c r="D119" i="1"/>
  <c r="C76" i="1"/>
  <c r="A37" i="1"/>
  <c r="D64" i="1"/>
  <c r="D76" i="1"/>
  <c r="E89" i="1"/>
  <c r="B54" i="1"/>
  <c r="B50" i="1" s="1"/>
  <c r="A64" i="1"/>
  <c r="A28" i="1"/>
  <c r="A76" i="1"/>
  <c r="B119" i="1"/>
  <c r="C58" i="1"/>
  <c r="E54" i="1"/>
  <c r="E14" i="1"/>
  <c r="B150" i="1"/>
  <c r="B149" i="1" s="1"/>
  <c r="B14" i="1"/>
  <c r="B9" i="1" s="1"/>
  <c r="D58" i="1"/>
  <c r="C131" i="1"/>
  <c r="C61" i="1"/>
  <c r="D51" i="1"/>
  <c r="D37" i="1"/>
  <c r="D134" i="1"/>
  <c r="B64" i="1"/>
  <c r="D28" i="1"/>
  <c r="E149" i="1"/>
  <c r="E58" i="1"/>
  <c r="D131" i="1"/>
  <c r="B28" i="1"/>
  <c r="B76" i="1"/>
  <c r="A71" i="1"/>
  <c r="C89" i="1"/>
  <c r="A134" i="1"/>
  <c r="A130" i="1" s="1"/>
  <c r="E131" i="1"/>
  <c r="E130" i="1" s="1"/>
  <c r="C103" i="1"/>
  <c r="C98" i="1" s="1"/>
  <c r="E64" i="1"/>
  <c r="B134" i="1"/>
  <c r="B130" i="1" s="1"/>
  <c r="A119" i="1"/>
  <c r="A108" i="1"/>
  <c r="A98" i="1" s="1"/>
  <c r="C28" i="1"/>
  <c r="E37" i="1"/>
  <c r="D99" i="1"/>
  <c r="D98" i="1" s="1"/>
  <c r="D89" i="1"/>
  <c r="B108" i="1"/>
  <c r="C150" i="1"/>
  <c r="C149" i="1" s="1"/>
  <c r="A54" i="1"/>
  <c r="C54" i="1"/>
  <c r="A61" i="1"/>
  <c r="E28" i="1"/>
  <c r="B61" i="1"/>
  <c r="B89" i="1"/>
  <c r="D14" i="1"/>
  <c r="D9" i="1" s="1"/>
  <c r="C14" i="1"/>
  <c r="C9" i="1" s="1"/>
  <c r="B37" i="1"/>
  <c r="B103" i="1"/>
  <c r="A89" i="1"/>
  <c r="A150" i="1"/>
  <c r="A149" i="1" s="1"/>
  <c r="C134" i="1"/>
  <c r="E10" i="1"/>
  <c r="E76" i="1"/>
  <c r="A10" i="1"/>
  <c r="A9" i="1" s="1"/>
  <c r="E119" i="1"/>
  <c r="E51" i="1"/>
  <c r="E99" i="1"/>
  <c r="E98" i="1" s="1"/>
  <c r="A50" i="1" l="1"/>
  <c r="C130" i="1"/>
  <c r="B98" i="1"/>
  <c r="C50" i="1"/>
  <c r="C7" i="1" s="1"/>
  <c r="E50" i="1"/>
  <c r="D50" i="1"/>
  <c r="B7" i="1"/>
  <c r="A7" i="1"/>
  <c r="D130" i="1"/>
  <c r="E9" i="1"/>
  <c r="E7" i="1" l="1"/>
  <c r="D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Zunain Shareef</author>
  </authors>
  <commentList>
    <comment ref="G64" authorId="0" shapeId="0" xr:uid="{64BDEB10-B435-4F03-A0A9-0B3E81A6A0ED}">
      <text>
        <r>
          <rPr>
            <b/>
            <sz val="9"/>
            <color indexed="81"/>
            <rFont val="Tahoma"/>
            <family val="2"/>
          </rPr>
          <t>Zunain Shareef:</t>
        </r>
        <r>
          <rPr>
            <sz val="9"/>
            <color indexed="81"/>
            <rFont val="Tahoma"/>
            <family val="2"/>
          </rPr>
          <t xml:space="preserve">
deactivate as it is repeated under subscriptions
</t>
        </r>
      </text>
    </comment>
  </commentList>
</comments>
</file>

<file path=xl/sharedStrings.xml><?xml version="1.0" encoding="utf-8"?>
<sst xmlns="http://schemas.openxmlformats.org/spreadsheetml/2006/main" count="172" uniqueCount="117">
  <si>
    <t xml:space="preserve">އެކިއެކި ބައިބަޔަށް ޚަރަދު ކުރާގޮތުގެ ޖުމުލަ ހިސާބު
</t>
  </si>
  <si>
    <t>(އަދަދުތައް ރުފިޔާއިން)</t>
  </si>
  <si>
    <t>ޖުމުލަ ޚަރަދު</t>
  </si>
  <si>
    <t>ރައްޔިތުންނަށް ދެވޭ އާންމު ޚިދުމަތް</t>
  </si>
  <si>
    <t>SUM</t>
  </si>
  <si>
    <t>ސަރުކާރުގެ ސިޔާސަތުތައް ތަންފީޒުކުރުމާއި ޤާނޫނުތައް ހެދުމާއި މާލީ އަދި ފިސްކަލް ކަންތައްތަކާއި ޚާރިޖީ ސިޔާސަތުތަކަށް ކުރާ ޚަރަދު</t>
  </si>
  <si>
    <t xml:space="preserve">ސަރުކާރުގެ ސިޔާސަތު ތަންފީޒުކުރުމާއި ޤަނޫނުތައް ހެދުން
</t>
  </si>
  <si>
    <t>މާލީ އަދި ފިސްކަލް ކަންތައްތަކަށް</t>
  </si>
  <si>
    <t>ޚާރިޖީ ސިޔާސަތުތަކަށް</t>
  </si>
  <si>
    <t>އާންމު ޚިދުމަތްތައް</t>
  </si>
  <si>
    <t>މުވައްޒަފުންނަށް ދޭ ހިދުމަތްތަކާއި މުސާރައަށް ގެންނަ ބަދަލު</t>
  </si>
  <si>
    <t>ޕްލޭންކުރުމާއި ތަފާސް ހިސާބު ބެލެހެއްޓުން</t>
  </si>
  <si>
    <t>އެހެނިހެން ޚިދުމަތްތައް</t>
  </si>
  <si>
    <t>އަސާސީ ދިރާސާތައް</t>
  </si>
  <si>
    <t>ރިސާރޗާއި ޑިވެލޮޕްމަންޓް - ރައްޔިތުންނަށް ދެވޭ ޢާންމު ޚިދުމަތް</t>
  </si>
  <si>
    <t>އެހެނިހެން - ރައްޔިތުންނަށް ދެވޭ އާންމު ޚިދުމަތް</t>
  </si>
  <si>
    <t>ދަރަނީގެ މުއާމަލާތްތައް</t>
  </si>
  <si>
    <t>ދަރަނީގެ ހިދުމަތުގެ ޚަރަދު</t>
  </si>
  <si>
    <t>ދައުލަތުގެ އެކި ލެވެލްތަކުގެ މެދުގައި ކުރާ ޓްރާންސްފަރ</t>
  </si>
  <si>
    <t>ދިފާއީ ކަންތައްތައް ބެލެހެއްޓުން</t>
  </si>
  <si>
    <t>އަސްކަރީ ދިފާއު</t>
  </si>
  <si>
    <t>މަދަނީ ދިފާއު</t>
  </si>
  <si>
    <t>ރިސާރޗާއި ޑިވެލޮޕްމަންޓް - ދިފާއީ ކަންތައްތައް ބެލެހެއްޓުން</t>
  </si>
  <si>
    <t>އެހެނިހެން - ދިފާއީ ކަންތައްތައް ބެލެހެއްޓުން</t>
  </si>
  <si>
    <t>އަދުލު އިންސާފާއި އަމަންއަމާންކަން ގާއިމުކުރުން</t>
  </si>
  <si>
    <t>ބޯޑަރު ބެލެހެއްޓުމާއި އަމަންއަމާންކަން ގާއިމުކުރުން</t>
  </si>
  <si>
    <t>އަލިފާނުގެ ހާދިސާތަކުން ރައްކާތެރިވުން</t>
  </si>
  <si>
    <t>އަދުލު އިންސާފު ގާއިމުކުރުން</t>
  </si>
  <si>
    <t>ބަންދުގައި ބޭތިއްބުމާއި އަދި ރިހެބިލިޓޭޝަންއަށް ކުރާ ޚަރަދު</t>
  </si>
  <si>
    <t>ރިސާރޗާއި ޑިވެލޮޕްމަންޓް - އަދުލު އިންސާފާއި އަމަންއަމާންކަން ގާއިމުކުރުން</t>
  </si>
  <si>
    <t>އެހެނިހެން - އަދުލު އިންސާފާއި އަމަންއަމާންކަން ގާއިމުކުރުން</t>
  </si>
  <si>
    <t>އިގުތިސާދީ އަދި ސިނާއީ ކުރިއެރުމަށް ކުރާ ޚަރަދު</t>
  </si>
  <si>
    <t>މަސައްކަތްތެރިންނާއި ވިޔަފާރި އަދި އިގުތިސާދަށް ކުރާ ޚަރަދު</t>
  </si>
  <si>
    <t>ވިޔަފާރި އަދި އިގުތިސާދަށް ކުރާ ޚަރަދު</t>
  </si>
  <si>
    <t>މަސައްކަތްތެރިންނަށް ކުރާ ޚަރަދު</t>
  </si>
  <si>
    <t>މަސްވެރިކަމާއި ދަނޑުވެރިކަން</t>
  </si>
  <si>
    <t>ދަނޑުވެރިކަން</t>
  </si>
  <si>
    <t>ފޮރެސްޓްރީ</t>
  </si>
  <si>
    <t>މަސްވެރިކަން</t>
  </si>
  <si>
    <t>ހަކަތަ</t>
  </si>
  <si>
    <t>ކަރަންޓު އުފެއްދުމާއި އަގުހެޔޮކުރުން</t>
  </si>
  <si>
    <t>އިއާދަކުރެވެނި ހަކަތަ</t>
  </si>
  <si>
    <t>މައުދަން ނެގުމާއި، އުފެއްދުމާއި އިމާރާތްކުރުން</t>
  </si>
  <si>
    <t>އުފެއްދުން</t>
  </si>
  <si>
    <t>އިމާރާތްކުރުމުގެ ދާއިރާ ބެލެހެއްޓުން</t>
  </si>
  <si>
    <t>ދަތުރުފަތުރުގެ ވަސީލަތްތައް ގާއިމުކުރުން</t>
  </si>
  <si>
    <t>އެއްގަމު ދަތުރުފަތުރުގެ ނިޒާމު</t>
  </si>
  <si>
    <t>ކަނޑު ދަތުރުފަތުރުގެ ނިޒާމު</t>
  </si>
  <si>
    <t>ވައިގެ ދަތުރުފަތުރުގެ ނިޒާމު</t>
  </si>
  <si>
    <t>ދަތުރުފަތުރާ ގުޅޭ އެހެނިހެން ޚަރަދު</t>
  </si>
  <si>
    <t>މުވާސަލާތާއި އިންފޮމޭޝަން ޓެކްނޮލޮޖީ ދާއިރާ</t>
  </si>
  <si>
    <t>މުވާސަލާތާއި އިންފޮމޭޝަން ޓެކްނޮލޮޖީ ދާއިރާ ތަރައްގީކުރުމާއި ބެލެހެއްޓުން</t>
  </si>
  <si>
    <t>އެހެނިހެން ސިނާއަތްތައް</t>
  </si>
  <si>
    <t>ކާޑުގެ ބާވަތްތަކުގެ އަގު ކޮންޓްރޯލް ކުރުން</t>
  </si>
  <si>
    <t>ޓޫރިޒަމް ދާއިރާ ތަރައްގީކުރުމާއި ބެލެހެއްޓުން</t>
  </si>
  <si>
    <t>އިކޮނޮމިކް އެފެއާޒް - އެހެނިހެން</t>
  </si>
  <si>
    <t>70490</t>
  </si>
  <si>
    <t>ތިމާވެށި ރައްކާތެރިކުރުން</t>
  </si>
  <si>
    <t>ރައްކާތެރި ގޮތެއްގައި ކުނި ބެލެހެއްޓުން</t>
  </si>
  <si>
    <t>ނަރުދަމާ ނިޒާމު</t>
  </si>
  <si>
    <t>ތަޣައްޔަރުވުން ކުޑަކުރުން</t>
  </si>
  <si>
    <t>ދިރޭތަކެތީގެ ނަސްލާއި ވެށި ހިމާޔަތްކުރުން</t>
  </si>
  <si>
    <t>ރިސާރޗާއި ޑިވެލޮޕްމަންޓް - ތިމާވެށީ ރައްކާތެރިކުރުން</t>
  </si>
  <si>
    <t>އެހެނިހެން ތިމާވެށި ރައްކާތެރިކުމުގެ ޚަރަދު</t>
  </si>
  <si>
    <t>ގެދޮރު އިމާރާތްކުރުމާއި ޖަމާއަތުގެ ފައިދާއަށްޓަކައި ދެވޭ ޚިދުމަތް</t>
  </si>
  <si>
    <t>ގެދޮރު އިމާރަތްކުރުމާއި ބިން ހިއްކުން</t>
  </si>
  <si>
    <t>ޖަމާއަތުގެ ފައިދާއަށް ކުރާ ޚަރަދު</t>
  </si>
  <si>
    <t>ބޯފެން ފޯރުކޮށްދިނުން</t>
  </si>
  <si>
    <t>މަގުބައްތި ޖެހުން</t>
  </si>
  <si>
    <t>ސިއްހަތު</t>
  </si>
  <si>
    <t>ބޭސްފަރުވާގެ އެހީއާއި ސިއްހީ އާލާތްތައް</t>
  </si>
  <si>
    <t>ބޭސްފަރުވާ</t>
  </si>
  <si>
    <t>އެހެނިހެން ސިއްހީ ތަކެތި</t>
  </si>
  <si>
    <t>ތެރަޕިއުޓިކް އެޕްލައިންސް އާއި އިކުއިޕްމަންޓް</t>
  </si>
  <si>
    <t>އައުޓްޕޭޝަންޓް ޚިދުމަތް</t>
  </si>
  <si>
    <t>ބޭސްފަރުވާގެ ހިދުމަތް</t>
  </si>
  <si>
    <t>ހާއްސަ ސިއްހީ ހިދުމަތް</t>
  </si>
  <si>
    <t>ދަތުގެ ފަރުވާ</t>
  </si>
  <si>
    <t>ޕެރަމެޑިކަލް ހިދުމަތް</t>
  </si>
  <si>
    <t>ހޮސްޕިޓަލުގެ ޚިދުމަތް</t>
  </si>
  <si>
    <t>ހޮސްޕިޓަލުގެ އާންމު ހިދުމަތް</t>
  </si>
  <si>
    <t>ހޮސްޕިޓަލުގެ ހާއްސަ ހިދުމަތް</t>
  </si>
  <si>
    <t>މެޑިކަލް އެންޑް މެޓާނިޓީ ސެންޓަރުގެ ޚިދުމަތް</t>
  </si>
  <si>
    <t>ބަލިމީހުން ބެލެހެއްޓުން</t>
  </si>
  <si>
    <t>އާންމު ސިއްހީ ޚިދުމަތް</t>
  </si>
  <si>
    <t>އާންމު ސިއްހަތުގެ ހިދުމަތް</t>
  </si>
  <si>
    <t>ސިއްހީ ދާއިރާގެ ރިސާރޗާއި ޑިވެލޮޕްމަންޓް</t>
  </si>
  <si>
    <t>އެހެނިހެން - ސިއްހަތު</t>
  </si>
  <si>
    <t>އިޖުތިމާއީ އަދި ދީނީ ހިދުމަތް</t>
  </si>
  <si>
    <t>މުނިފޫހިފިލުވުމާއި ކުޅިވަރު</t>
  </si>
  <si>
    <t>ސަގާފީ ހިދުމަތްތައް</t>
  </si>
  <si>
    <t>ބްރޯޑްކާސްޓްކުރުމާއި ޝާއިޢުކުރުމުގެ ހިދުމަތް</t>
  </si>
  <si>
    <t>ދީނީ ހިދުމަތް</t>
  </si>
  <si>
    <t>އެހެނިހެން - މުނިފޫހިފިލުވުމާއި ކުޅިވަރު، ސަޤާފީ ހިދުމަތްތައް އަދި ދީނީ ހިދުމަތްތައް</t>
  </si>
  <si>
    <t>ތައުލީމު</t>
  </si>
  <si>
    <t>ޕްރީ ސްކޫލް އަދި ފަށާ ތައުލީމު</t>
  </si>
  <si>
    <t>ޕްރީ ސްކޫލް</t>
  </si>
  <si>
    <t>ފަށާ ތައުލީމު</t>
  </si>
  <si>
    <t>ސާނަވީ ތައުލީމު</t>
  </si>
  <si>
    <t>މަތީ ސާނަވީ ތައުލީމު</t>
  </si>
  <si>
    <t>މަތީ ސާނަވީ ފެންވަރަށްފަހު ދެވޭ ތައުލީމު</t>
  </si>
  <si>
    <t>މަތީ ތައުލީމު</t>
  </si>
  <si>
    <t>ތައުލީމީ އެހެނިހެން ހަރުފަތްތައް</t>
  </si>
  <si>
    <t>ތައުލީމީ ދާއިރާއަށް ދެވޭ ސަބްސިޑިއަރީ ހިދުމަތްތަށް</t>
  </si>
  <si>
    <t>ރިސަރޗާއި ޑިވަލޮޕްމަންޓް - ތައުލީމީ ދާއިރާ</t>
  </si>
  <si>
    <t>އެހެނިހެން - ތައުލީމު</t>
  </si>
  <si>
    <t>އިޖުތިމާއީ ރައްކާތެރިކަން</t>
  </si>
  <si>
    <t>ބަލި މީހުންނާއި ހާއްސަ އެހީއަށް ބޭނުންވާ ފަރާތްތަކަށް ދޭ އެހީ</t>
  </si>
  <si>
    <t>ބައްޔަށް ބޭސްކުރުމަށް ދޭ އެހީ</t>
  </si>
  <si>
    <t>ހާއްސަ އެހީއަށް ބޭނުންވާ ފަރާތްތަކަށް ދޭ އެހީ</t>
  </si>
  <si>
    <t>އުމުރުން ދުވަސްވީ ފަރާތްތަކަށް ކުރާ ޚަރަދު</t>
  </si>
  <si>
    <t>ކުޑަކުދިންނަށާއި އާއިލާއަށް ދޭ އެހީ</t>
  </si>
  <si>
    <t>ވަޒީފާ ނުލިބިފައިވާ ފަރާތްތަކަށް ދޭ އެހީ</t>
  </si>
  <si>
    <t>އިޖުތިމާއީ ބޯހިޔާވަހިކަން</t>
  </si>
  <si>
    <t>މުޖުތަމައުން އެކަހެރިވެފައިވާ ފަރާތްތަކަށް އެހީތެރިވުން</t>
  </si>
  <si>
    <t>ރިސާރޗާއި ޑިވަލޮޕްމަންޓް - އިޖުތިމާއީ ރައްކާތެރިކަން</t>
  </si>
  <si>
    <t>އެހެނިހެން - އިޖުތިމާއީ ރައްކާތެރިކަން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</si>
</sst>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_-* #,##0.00_-;\-* #,##0.00_-;_-* &quot;-&quot;??_-;_-@_-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2"/>
      <color rgb="FF454545"/>
      <name val="Roboto Condensed"/>
      <family val="2"/>
    </font>
    <font>
      <sz val="12"/>
      <color rgb="FFEF903A"/>
      <name val="Roboto Condensed"/>
      <family val="2"/>
    </font>
    <font>
      <b/>
      <sz val="20"/>
      <color rgb="FF66C5CC"/>
      <name val="MV Typewriter"/>
    </font>
    <font>
      <sz val="12"/>
      <name val="Roboto Condensed"/>
      <family val="2"/>
    </font>
    <font>
      <sz val="12"/>
      <color rgb="FF454545"/>
      <name val="Roboto Condensed"/>
    </font>
    <font>
      <sz val="10"/>
      <name val="Times New Roman"/>
      <family val="1"/>
    </font>
    <font>
      <sz val="12"/>
      <color rgb="FF454545"/>
      <name val="MV Typewriter"/>
    </font>
    <font>
      <sz val="12"/>
      <color rgb="FF454545"/>
      <name val="Mv Eamaan XP"/>
      <family val="3"/>
    </font>
    <font>
      <sz val="12"/>
      <color rgb="FFEF903A"/>
      <name val="Mv Eamaan XP"/>
      <family val="3"/>
    </font>
    <font>
      <b/>
      <sz val="12"/>
      <color theme="1"/>
      <name val="Lato Black"/>
      <family val="2"/>
    </font>
    <font>
      <b/>
      <sz val="12"/>
      <color rgb="FF66C5CC"/>
      <name val="Lato Black"/>
      <family val="2"/>
    </font>
    <font>
      <b/>
      <sz val="11.5"/>
      <color rgb="FF454545"/>
      <name val="Lato"/>
      <family val="2"/>
    </font>
    <font>
      <b/>
      <sz val="11.5"/>
      <color rgb="FF66C5CC"/>
      <name val="Lato"/>
      <family val="2"/>
    </font>
    <font>
      <sz val="11.5"/>
      <color rgb="FF454545"/>
      <name val="Lato"/>
      <family val="2"/>
    </font>
    <font>
      <sz val="11.5"/>
      <color rgb="FF66C5CC"/>
      <name val="Lato"/>
      <family val="2"/>
    </font>
    <font>
      <b/>
      <sz val="11.5"/>
      <name val="Lato Black"/>
      <family val="2"/>
    </font>
    <font>
      <b/>
      <sz val="11.5"/>
      <color rgb="FF66C5CC"/>
      <name val="Lato Black"/>
      <family val="2"/>
    </font>
    <font>
      <b/>
      <sz val="12"/>
      <name val="MV Typewriter"/>
    </font>
    <font>
      <sz val="11.5"/>
      <color theme="1"/>
      <name val="Lato"/>
      <family val="2"/>
    </font>
    <font>
      <b/>
      <sz val="11.5"/>
      <name val="Lato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D9F2F3"/>
        <bgColor indexed="64"/>
      </patternFill>
    </fill>
    <fill>
      <patternFill patternType="solid">
        <fgColor rgb="FFF3FAFB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rgb="FF94D6DB"/>
      </top>
      <bottom style="medium">
        <color rgb="FF94D6DB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/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0" fontId="2" fillId="0" borderId="0"/>
    <xf numFmtId="0" fontId="8" fillId="0" borderId="0"/>
    <xf numFmtId="43" fontId="8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46">
    <xf numFmtId="0" fontId="0" fillId="0" borderId="0" xfId="0"/>
    <xf numFmtId="164" fontId="3" fillId="0" borderId="0" xfId="2" applyNumberFormat="1" applyFont="1" applyAlignment="1">
      <alignment vertical="center"/>
    </xf>
    <xf numFmtId="164" fontId="4" fillId="0" borderId="0" xfId="2" applyNumberFormat="1" applyFont="1" applyAlignment="1">
      <alignment vertical="center"/>
    </xf>
    <xf numFmtId="0" fontId="5" fillId="0" borderId="0" xfId="1" applyNumberFormat="1" applyFont="1" applyBorder="1" applyAlignment="1">
      <alignment vertical="center" readingOrder="2"/>
    </xf>
    <xf numFmtId="0" fontId="6" fillId="0" borderId="0" xfId="2" applyFont="1" applyAlignment="1">
      <alignment horizontal="left" vertical="center"/>
    </xf>
    <xf numFmtId="0" fontId="3" fillId="0" borderId="0" xfId="2" applyFont="1" applyAlignment="1">
      <alignment vertical="center"/>
    </xf>
    <xf numFmtId="0" fontId="3" fillId="0" borderId="0" xfId="2" applyFont="1"/>
    <xf numFmtId="0" fontId="7" fillId="0" borderId="0" xfId="2" applyFont="1"/>
    <xf numFmtId="0" fontId="9" fillId="0" borderId="0" xfId="3" applyFont="1" applyAlignment="1">
      <alignment horizontal="right" vertical="center"/>
    </xf>
    <xf numFmtId="43" fontId="10" fillId="0" borderId="0" xfId="4" applyFont="1" applyFill="1" applyBorder="1" applyAlignment="1">
      <alignment horizontal="center" vertical="center"/>
    </xf>
    <xf numFmtId="43" fontId="11" fillId="0" borderId="0" xfId="4" applyFont="1" applyFill="1" applyBorder="1" applyAlignment="1">
      <alignment horizontal="center" vertical="center"/>
    </xf>
    <xf numFmtId="0" fontId="9" fillId="0" borderId="0" xfId="2" applyFont="1" applyAlignment="1">
      <alignment vertical="center"/>
    </xf>
    <xf numFmtId="0" fontId="12" fillId="0" borderId="0" xfId="3" applyFont="1" applyAlignment="1">
      <alignment horizontal="center" vertical="center" readingOrder="2"/>
    </xf>
    <xf numFmtId="0" fontId="13" fillId="0" borderId="0" xfId="3" applyFont="1" applyAlignment="1">
      <alignment horizontal="center" vertical="center" readingOrder="2"/>
    </xf>
    <xf numFmtId="43" fontId="14" fillId="0" borderId="0" xfId="4" applyFont="1" applyFill="1" applyBorder="1" applyAlignment="1">
      <alignment horizontal="center" vertical="center"/>
    </xf>
    <xf numFmtId="43" fontId="15" fillId="0" borderId="0" xfId="4" applyFont="1" applyFill="1" applyBorder="1" applyAlignment="1">
      <alignment horizontal="center" vertical="center"/>
    </xf>
    <xf numFmtId="164" fontId="6" fillId="0" borderId="0" xfId="2" applyNumberFormat="1" applyFont="1" applyAlignment="1">
      <alignment horizontal="left" vertical="center"/>
    </xf>
    <xf numFmtId="43" fontId="16" fillId="0" borderId="0" xfId="4" applyFont="1" applyFill="1" applyBorder="1" applyAlignment="1">
      <alignment horizontal="center" vertical="center"/>
    </xf>
    <xf numFmtId="43" fontId="17" fillId="0" borderId="0" xfId="4" applyFont="1" applyFill="1" applyBorder="1" applyAlignment="1">
      <alignment horizontal="center" vertical="center"/>
    </xf>
    <xf numFmtId="164" fontId="18" fillId="0" borderId="1" xfId="5" applyNumberFormat="1" applyFont="1" applyFill="1" applyBorder="1" applyAlignment="1" applyProtection="1">
      <alignment vertical="center"/>
      <protection hidden="1"/>
    </xf>
    <xf numFmtId="164" fontId="19" fillId="0" borderId="1" xfId="5" applyNumberFormat="1" applyFont="1" applyFill="1" applyBorder="1" applyAlignment="1" applyProtection="1">
      <alignment vertical="center"/>
      <protection hidden="1"/>
    </xf>
    <xf numFmtId="0" fontId="20" fillId="0" borderId="1" xfId="6" applyFont="1" applyFill="1" applyBorder="1" applyAlignment="1">
      <alignment horizontal="right" vertical="center" indent="2" readingOrder="2"/>
    </xf>
    <xf numFmtId="164" fontId="21" fillId="0" borderId="0" xfId="5" applyNumberFormat="1" applyFont="1" applyAlignment="1">
      <alignment vertical="center"/>
    </xf>
    <xf numFmtId="164" fontId="17" fillId="0" borderId="0" xfId="5" applyNumberFormat="1" applyFont="1" applyAlignment="1">
      <alignment vertical="center"/>
    </xf>
    <xf numFmtId="164" fontId="16" fillId="0" borderId="0" xfId="5" applyNumberFormat="1" applyFont="1" applyAlignment="1">
      <alignment vertical="center"/>
    </xf>
    <xf numFmtId="0" fontId="9" fillId="0" borderId="0" xfId="2" applyFont="1" applyAlignment="1">
      <alignment horizontal="right" vertical="center" indent="2"/>
    </xf>
    <xf numFmtId="164" fontId="18" fillId="3" borderId="0" xfId="5" applyNumberFormat="1" applyFont="1" applyFill="1" applyBorder="1" applyAlignment="1" applyProtection="1">
      <alignment vertical="center"/>
      <protection locked="0"/>
    </xf>
    <xf numFmtId="164" fontId="19" fillId="3" borderId="0" xfId="5" applyNumberFormat="1" applyFont="1" applyFill="1" applyBorder="1" applyAlignment="1" applyProtection="1">
      <alignment vertical="center"/>
      <protection locked="0"/>
    </xf>
    <xf numFmtId="0" fontId="20" fillId="3" borderId="0" xfId="5" applyNumberFormat="1" applyFont="1" applyFill="1" applyBorder="1" applyAlignment="1" applyProtection="1">
      <alignment horizontal="right" vertical="center" indent="1"/>
      <protection locked="0"/>
    </xf>
    <xf numFmtId="164" fontId="22" fillId="4" borderId="0" xfId="5" applyNumberFormat="1" applyFont="1" applyFill="1" applyBorder="1" applyAlignment="1" applyProtection="1">
      <alignment horizontal="left" vertical="center"/>
      <protection locked="0"/>
    </xf>
    <xf numFmtId="164" fontId="15" fillId="4" borderId="0" xfId="5" applyNumberFormat="1" applyFont="1" applyFill="1" applyBorder="1" applyAlignment="1" applyProtection="1">
      <alignment horizontal="left" vertical="center"/>
      <protection locked="0"/>
    </xf>
    <xf numFmtId="0" fontId="20" fillId="4" borderId="0" xfId="5" applyNumberFormat="1" applyFont="1" applyFill="1" applyBorder="1" applyAlignment="1" applyProtection="1">
      <alignment horizontal="right" vertical="center" wrapText="1" indent="3"/>
      <protection locked="0"/>
    </xf>
    <xf numFmtId="164" fontId="16" fillId="0" borderId="2" xfId="1" applyNumberFormat="1" applyFont="1" applyFill="1" applyBorder="1" applyAlignment="1" applyProtection="1">
      <alignment horizontal="right" vertical="center"/>
      <protection locked="0"/>
    </xf>
    <xf numFmtId="164" fontId="17" fillId="0" borderId="2" xfId="1" applyNumberFormat="1" applyFont="1" applyFill="1" applyBorder="1" applyAlignment="1" applyProtection="1">
      <alignment horizontal="right" vertical="center"/>
      <protection locked="0"/>
    </xf>
    <xf numFmtId="0" fontId="9" fillId="0" borderId="2" xfId="0" applyFont="1" applyBorder="1" applyAlignment="1" applyProtection="1">
      <alignment horizontal="right" vertical="center" indent="7"/>
      <protection locked="0"/>
    </xf>
    <xf numFmtId="164" fontId="16" fillId="0" borderId="3" xfId="1" applyNumberFormat="1" applyFont="1" applyFill="1" applyBorder="1" applyAlignment="1" applyProtection="1">
      <alignment horizontal="right" vertical="center"/>
      <protection locked="0"/>
    </xf>
    <xf numFmtId="164" fontId="17" fillId="0" borderId="3" xfId="1" applyNumberFormat="1" applyFont="1" applyFill="1" applyBorder="1" applyAlignment="1" applyProtection="1">
      <alignment horizontal="right" vertical="center"/>
      <protection locked="0"/>
    </xf>
    <xf numFmtId="0" fontId="9" fillId="0" borderId="3" xfId="0" applyFont="1" applyBorder="1" applyAlignment="1" applyProtection="1">
      <alignment horizontal="right" vertical="center" indent="7"/>
      <protection locked="0"/>
    </xf>
    <xf numFmtId="164" fontId="16" fillId="0" borderId="4" xfId="1" applyNumberFormat="1" applyFont="1" applyFill="1" applyBorder="1" applyAlignment="1" applyProtection="1">
      <alignment horizontal="right" vertical="center"/>
      <protection locked="0"/>
    </xf>
    <xf numFmtId="164" fontId="17" fillId="0" borderId="4" xfId="1" applyNumberFormat="1" applyFont="1" applyFill="1" applyBorder="1" applyAlignment="1" applyProtection="1">
      <alignment horizontal="right" vertical="center"/>
      <protection locked="0"/>
    </xf>
    <xf numFmtId="0" fontId="9" fillId="0" borderId="4" xfId="0" applyFont="1" applyBorder="1" applyAlignment="1" applyProtection="1">
      <alignment horizontal="right" vertical="center" indent="7"/>
      <protection locked="0"/>
    </xf>
    <xf numFmtId="0" fontId="20" fillId="4" borderId="0" xfId="5" applyNumberFormat="1" applyFont="1" applyFill="1" applyBorder="1" applyAlignment="1" applyProtection="1">
      <alignment horizontal="right" vertical="center" indent="3"/>
      <protection locked="0"/>
    </xf>
    <xf numFmtId="164" fontId="16" fillId="0" borderId="0" xfId="1" applyNumberFormat="1" applyFont="1" applyFill="1" applyBorder="1" applyAlignment="1" applyProtection="1">
      <alignment horizontal="right" vertical="center"/>
      <protection locked="0"/>
    </xf>
    <xf numFmtId="164" fontId="17" fillId="0" borderId="0" xfId="1" applyNumberFormat="1" applyFont="1" applyFill="1" applyBorder="1" applyAlignment="1" applyProtection="1">
      <alignment horizontal="right" vertical="center"/>
      <protection locked="0"/>
    </xf>
    <xf numFmtId="0" fontId="9" fillId="0" borderId="0" xfId="0" applyFont="1" applyAlignment="1" applyProtection="1">
      <alignment horizontal="right" vertical="center" indent="7"/>
      <protection locked="0"/>
    </xf>
    <xf numFmtId="0" fontId="4" fillId="0" borderId="0" xfId="2" applyFont="1" applyAlignment="1">
      <alignment vertical="center"/>
    </xf>
  </cellXfs>
  <cellStyles count="7">
    <cellStyle name="40% - Accent2 2" xfId="6" xr:uid="{77718679-1A26-405B-9578-CBEF53035D88}"/>
    <cellStyle name="Comma" xfId="1" builtinId="3"/>
    <cellStyle name="Comma 2" xfId="5" xr:uid="{3A982AAD-24E3-47E8-B6D8-E009344C2ABC}"/>
    <cellStyle name="Comma 6" xfId="4" xr:uid="{469ACABA-302C-463C-AAF7-9BE0DD402B56}"/>
    <cellStyle name="Normal" xfId="0" builtinId="0"/>
    <cellStyle name="Normal 2" xfId="2" xr:uid="{B6A9077C-44CB-4C21-9847-47D8EF76EC2E}"/>
    <cellStyle name="Normal 9" xfId="3" xr:uid="{1AF9F3FE-F90B-4138-967E-7723396E2AB3}"/>
  </cellStyles>
  <dxfs count="5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914400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FB38098F-2F38-4B28-9A37-576A3039C78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66264</xdr:colOff>
      <xdr:row>4</xdr:row>
      <xdr:rowOff>0</xdr:rowOff>
    </xdr:from>
    <xdr:to>
      <xdr:col>2</xdr:col>
      <xdr:colOff>1294464</xdr:colOff>
      <xdr:row>4</xdr:row>
      <xdr:rowOff>460800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C208FF3D-15F5-4614-AC00-320CF02E8C0E}"/>
            </a:ext>
          </a:extLst>
        </xdr:cNvPr>
        <xdr:cNvSpPr/>
      </xdr:nvSpPr>
      <xdr:spPr>
        <a:xfrm>
          <a:off x="66264" y="1257300"/>
          <a:ext cx="3895200" cy="460800"/>
        </a:xfrm>
        <a:prstGeom prst="rect">
          <a:avLst/>
        </a:prstGeom>
        <a:solidFill>
          <a:srgbClr val="66C5CC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v-MV" sz="1200" b="1">
              <a:latin typeface="MV Typewriter" panose="02000500030200090000" pitchFamily="2" charset="0"/>
              <a:cs typeface="MV Typewriter" panose="02000500030200090000" pitchFamily="2" charset="0"/>
            </a:rPr>
            <a:t>އަންދާޒާ</a:t>
          </a:r>
        </a:p>
      </xdr:txBody>
    </xdr:sp>
    <xdr:clientData/>
  </xdr:twoCellAnchor>
  <xdr:twoCellAnchor>
    <xdr:from>
      <xdr:col>3</xdr:col>
      <xdr:colOff>41415</xdr:colOff>
      <xdr:row>4</xdr:row>
      <xdr:rowOff>0</xdr:rowOff>
    </xdr:from>
    <xdr:to>
      <xdr:col>3</xdr:col>
      <xdr:colOff>1294215</xdr:colOff>
      <xdr:row>4</xdr:row>
      <xdr:rowOff>460800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317C728A-F3AB-4B66-A189-F0871668F386}"/>
            </a:ext>
          </a:extLst>
        </xdr:cNvPr>
        <xdr:cNvSpPr/>
      </xdr:nvSpPr>
      <xdr:spPr>
        <a:xfrm>
          <a:off x="4041915" y="1257300"/>
          <a:ext cx="1252800" cy="460800"/>
        </a:xfrm>
        <a:prstGeom prst="rect">
          <a:avLst/>
        </a:prstGeom>
        <a:solidFill>
          <a:srgbClr val="66C5CC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v-MV" sz="1200" b="1">
              <a:latin typeface="MV Typewriter" panose="02000500030200090000" pitchFamily="2" charset="0"/>
              <a:cs typeface="MV Typewriter" panose="02000500030200090000" pitchFamily="2" charset="0"/>
            </a:rPr>
            <a:t>ރިވައިޒްކުރި</a:t>
          </a:r>
          <a:endParaRPr lang="en-US" sz="1200" b="1">
            <a:latin typeface="MV Typewriter" panose="02000500030200090000" pitchFamily="2" charset="0"/>
            <a:cs typeface="MV Typewriter" panose="02000500030200090000" pitchFamily="2" charset="0"/>
          </a:endParaRPr>
        </a:p>
      </xdr:txBody>
    </xdr:sp>
    <xdr:clientData/>
  </xdr:twoCellAnchor>
  <xdr:twoCellAnchor>
    <xdr:from>
      <xdr:col>4</xdr:col>
      <xdr:colOff>49698</xdr:colOff>
      <xdr:row>4</xdr:row>
      <xdr:rowOff>0</xdr:rowOff>
    </xdr:from>
    <xdr:to>
      <xdr:col>4</xdr:col>
      <xdr:colOff>1302601</xdr:colOff>
      <xdr:row>4</xdr:row>
      <xdr:rowOff>460800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E16F9EF3-3F68-4418-AA46-F033F15330D5}"/>
            </a:ext>
          </a:extLst>
        </xdr:cNvPr>
        <xdr:cNvSpPr/>
      </xdr:nvSpPr>
      <xdr:spPr>
        <a:xfrm>
          <a:off x="5383698" y="1257300"/>
          <a:ext cx="1252903" cy="460800"/>
        </a:xfrm>
        <a:prstGeom prst="rect">
          <a:avLst/>
        </a:prstGeom>
        <a:solidFill>
          <a:srgbClr val="66C5CC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v-MV" sz="1200" b="1">
              <a:latin typeface="MV Typewriter" panose="02000500030200090000" pitchFamily="2" charset="0"/>
              <a:cs typeface="MV Typewriter" panose="02000500030200090000" pitchFamily="2" charset="0"/>
            </a:rPr>
            <a:t>އެކްޗުއަލް</a:t>
          </a:r>
          <a:endParaRPr lang="en-US" sz="1200" b="1">
            <a:latin typeface="MV Typewriter" panose="02000500030200090000" pitchFamily="2" charset="0"/>
            <a:cs typeface="MV Typewriter" panose="02000500030200090000" pitchFamily="2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customProperty" Target="../customProperty2.bin"/><Relationship Id="rId7" Type="http://schemas.openxmlformats.org/officeDocument/2006/relationships/image" Target="../media/image1.emf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2590FD-9CE3-4F89-BD90-2AB693CEF4E3}">
  <sheetPr codeName="Sheet2">
    <pageSetUpPr fitToPage="1"/>
  </sheetPr>
  <dimension ref="A1:H166"/>
  <sheetViews>
    <sheetView showGridLines="0" tabSelected="1" view="pageBreakPreview" zoomScale="90" zoomScaleNormal="85" zoomScaleSheetLayoutView="90" workbookViewId="0">
      <selection activeCell="H19" sqref="G1:H1048576"/>
    </sheetView>
  </sheetViews>
  <sheetFormatPr defaultRowHeight="19.5" x14ac:dyDescent="0.25"/>
  <cols>
    <col min="1" max="2" width="20" style="5" customWidth="1"/>
    <col min="3" max="3" width="20" style="45" customWidth="1"/>
    <col min="4" max="5" width="20" style="5" customWidth="1"/>
    <col min="6" max="6" width="75.85546875" style="11" customWidth="1"/>
    <col min="7" max="7" width="11.85546875" style="4" hidden="1" customWidth="1"/>
    <col min="8" max="8" width="5.140625" style="5" hidden="1" customWidth="1"/>
    <col min="9" max="16384" width="9.140625" style="6"/>
  </cols>
  <sheetData>
    <row r="1" spans="1:8" s="7" customFormat="1" ht="38.25" customHeight="1" x14ac:dyDescent="0.25">
      <c r="A1" s="1"/>
      <c r="B1" s="1"/>
      <c r="C1" s="2"/>
      <c r="D1" s="1"/>
      <c r="E1" s="1"/>
      <c r="F1" s="3" t="s">
        <v>0</v>
      </c>
      <c r="G1" s="4"/>
      <c r="H1" s="5"/>
    </row>
    <row r="2" spans="1:8" s="7" customFormat="1" ht="19.5" customHeight="1" x14ac:dyDescent="0.25">
      <c r="A2" s="1"/>
      <c r="B2" s="1"/>
      <c r="C2" s="2"/>
      <c r="D2" s="1"/>
      <c r="E2" s="1"/>
      <c r="F2" s="8" t="s">
        <v>1</v>
      </c>
      <c r="G2" s="4"/>
      <c r="H2" s="5"/>
    </row>
    <row r="3" spans="1:8" s="7" customFormat="1" ht="11.25" customHeight="1" x14ac:dyDescent="0.25">
      <c r="A3" s="9"/>
      <c r="B3" s="9"/>
      <c r="C3" s="10"/>
      <c r="D3" s="9"/>
      <c r="E3" s="9"/>
      <c r="F3" s="11"/>
      <c r="G3" s="4"/>
      <c r="H3" s="5"/>
    </row>
    <row r="4" spans="1:8" s="7" customFormat="1" ht="30" customHeight="1" x14ac:dyDescent="0.25">
      <c r="A4" s="12">
        <v>2028</v>
      </c>
      <c r="B4" s="12">
        <v>2027</v>
      </c>
      <c r="C4" s="13">
        <v>2026</v>
      </c>
      <c r="D4" s="12">
        <v>2025</v>
      </c>
      <c r="E4" s="12">
        <v>2024</v>
      </c>
      <c r="F4" s="11"/>
      <c r="G4" s="4"/>
      <c r="H4" s="5"/>
    </row>
    <row r="5" spans="1:8" s="7" customFormat="1" ht="37.5" customHeight="1" x14ac:dyDescent="0.25">
      <c r="A5" s="14"/>
      <c r="B5" s="14"/>
      <c r="C5" s="15"/>
      <c r="D5" s="14"/>
      <c r="E5" s="14"/>
      <c r="F5" s="11"/>
      <c r="G5" s="16"/>
      <c r="H5" s="5"/>
    </row>
    <row r="6" spans="1:8" s="7" customFormat="1" ht="11.25" customHeight="1" thickBot="1" x14ac:dyDescent="0.3">
      <c r="A6" s="17"/>
      <c r="B6" s="17"/>
      <c r="C6" s="18"/>
      <c r="D6" s="17"/>
      <c r="E6" s="17"/>
      <c r="F6" s="11"/>
      <c r="G6" s="4"/>
      <c r="H6" s="5"/>
    </row>
    <row r="7" spans="1:8" s="7" customFormat="1" ht="30" customHeight="1" thickBot="1" x14ac:dyDescent="0.3">
      <c r="A7" s="19">
        <f>SUMIF($H$9:$H$166,"SUM",A9:A166)</f>
        <v>50782165700</v>
      </c>
      <c r="B7" s="19">
        <f>SUMIF($H$9:$H$166,"SUM",B9:B166)</f>
        <v>49912000475</v>
      </c>
      <c r="C7" s="20">
        <f>SUMIF($H$9:$H$166,"SUM",C9:C166)</f>
        <v>49214430846</v>
      </c>
      <c r="D7" s="19">
        <f>SUMIF($H$9:$H$166,"SUM",D9:D166)</f>
        <v>44285549575</v>
      </c>
      <c r="E7" s="19">
        <f>SUMIF($H$9:$H$166,"SUM",E9:E166)</f>
        <v>45870874144</v>
      </c>
      <c r="F7" s="21" t="s">
        <v>2</v>
      </c>
      <c r="G7" s="4"/>
      <c r="H7" s="5"/>
    </row>
    <row r="8" spans="1:8" s="7" customFormat="1" ht="11.25" customHeight="1" x14ac:dyDescent="0.25">
      <c r="A8" s="22"/>
      <c r="B8" s="22"/>
      <c r="C8" s="23"/>
      <c r="D8" s="24"/>
      <c r="E8" s="24"/>
      <c r="F8" s="25"/>
      <c r="G8" s="4"/>
      <c r="H8" s="5"/>
    </row>
    <row r="9" spans="1:8" s="7" customFormat="1" ht="30" customHeight="1" x14ac:dyDescent="0.25">
      <c r="A9" s="26">
        <f t="shared" ref="A9:D9" si="0">SUM(A10,A14,A18,A20,A22,A24,A26)</f>
        <v>12820186825</v>
      </c>
      <c r="B9" s="26">
        <f t="shared" si="0"/>
        <v>12613520087</v>
      </c>
      <c r="C9" s="27">
        <f t="shared" si="0"/>
        <v>12430762764</v>
      </c>
      <c r="D9" s="26">
        <f t="shared" si="0"/>
        <v>9681608794</v>
      </c>
      <c r="E9" s="26">
        <f>SUM(E10,E14,E18,E20,E22,E24,E26)</f>
        <v>9694196682</v>
      </c>
      <c r="F9" s="28" t="s">
        <v>3</v>
      </c>
      <c r="G9" s="4">
        <v>701</v>
      </c>
      <c r="H9" s="5" t="s">
        <v>4</v>
      </c>
    </row>
    <row r="10" spans="1:8" s="7" customFormat="1" ht="45" customHeight="1" x14ac:dyDescent="0.25">
      <c r="A10" s="29">
        <f t="shared" ref="A10:D10" si="1">SUM(A11:A13)</f>
        <v>2092300709</v>
      </c>
      <c r="B10" s="29">
        <f t="shared" si="1"/>
        <v>1995361360</v>
      </c>
      <c r="C10" s="30">
        <f t="shared" si="1"/>
        <v>2113056650</v>
      </c>
      <c r="D10" s="29">
        <f t="shared" si="1"/>
        <v>1777727239</v>
      </c>
      <c r="E10" s="29">
        <f>SUM(E11:E13)</f>
        <v>2294226444</v>
      </c>
      <c r="F10" s="31" t="s">
        <v>5</v>
      </c>
      <c r="G10" s="4">
        <v>7011</v>
      </c>
      <c r="H10" s="5"/>
    </row>
    <row r="11" spans="1:8" s="7" customFormat="1" ht="30" customHeight="1" x14ac:dyDescent="0.25">
      <c r="A11" s="32">
        <v>648856332</v>
      </c>
      <c r="B11" s="32">
        <v>549458039</v>
      </c>
      <c r="C11" s="33">
        <v>635578498</v>
      </c>
      <c r="D11" s="32">
        <v>553798162</v>
      </c>
      <c r="E11" s="32">
        <v>611869330</v>
      </c>
      <c r="F11" s="34" t="s">
        <v>6</v>
      </c>
      <c r="G11" s="4">
        <v>70111</v>
      </c>
      <c r="H11" s="5"/>
    </row>
    <row r="12" spans="1:8" s="7" customFormat="1" ht="30" customHeight="1" x14ac:dyDescent="0.25">
      <c r="A12" s="35">
        <v>1089689726</v>
      </c>
      <c r="B12" s="35">
        <v>1081443502</v>
      </c>
      <c r="C12" s="36">
        <v>1123562437</v>
      </c>
      <c r="D12" s="35">
        <v>942771510</v>
      </c>
      <c r="E12" s="35">
        <v>1332279899</v>
      </c>
      <c r="F12" s="37" t="s">
        <v>7</v>
      </c>
      <c r="G12" s="4">
        <v>70112</v>
      </c>
      <c r="H12" s="5"/>
    </row>
    <row r="13" spans="1:8" s="7" customFormat="1" ht="30" customHeight="1" x14ac:dyDescent="0.25">
      <c r="A13" s="38">
        <v>353754651</v>
      </c>
      <c r="B13" s="38">
        <v>364459819</v>
      </c>
      <c r="C13" s="39">
        <v>353915715</v>
      </c>
      <c r="D13" s="38">
        <v>281157567</v>
      </c>
      <c r="E13" s="38">
        <v>350077215</v>
      </c>
      <c r="F13" s="40" t="s">
        <v>8</v>
      </c>
      <c r="G13" s="4">
        <v>70113</v>
      </c>
      <c r="H13" s="5"/>
    </row>
    <row r="14" spans="1:8" s="7" customFormat="1" ht="30" customHeight="1" x14ac:dyDescent="0.25">
      <c r="A14" s="29">
        <f t="shared" ref="A14:D14" si="2">SUM(A15:A17)</f>
        <v>2718894474</v>
      </c>
      <c r="B14" s="29">
        <f t="shared" si="2"/>
        <v>2717883125</v>
      </c>
      <c r="C14" s="30">
        <f t="shared" si="2"/>
        <v>2186454109</v>
      </c>
      <c r="D14" s="29">
        <f t="shared" si="2"/>
        <v>850268335</v>
      </c>
      <c r="E14" s="29">
        <f>SUM(E15:E17)</f>
        <v>454841273</v>
      </c>
      <c r="F14" s="41" t="s">
        <v>9</v>
      </c>
      <c r="G14" s="4">
        <v>7013</v>
      </c>
      <c r="H14" s="5"/>
    </row>
    <row r="15" spans="1:8" s="7" customFormat="1" ht="30" customHeight="1" x14ac:dyDescent="0.25">
      <c r="A15" s="32">
        <v>2277801141</v>
      </c>
      <c r="B15" s="32">
        <v>2277538641</v>
      </c>
      <c r="C15" s="33">
        <v>1742308794</v>
      </c>
      <c r="D15" s="32">
        <v>307723426</v>
      </c>
      <c r="E15" s="32">
        <v>54333629</v>
      </c>
      <c r="F15" s="34" t="s">
        <v>10</v>
      </c>
      <c r="G15" s="4">
        <v>70131</v>
      </c>
      <c r="H15" s="5"/>
    </row>
    <row r="16" spans="1:8" s="7" customFormat="1" ht="30" customHeight="1" x14ac:dyDescent="0.25">
      <c r="A16" s="35">
        <v>174067816</v>
      </c>
      <c r="B16" s="35">
        <v>174484106</v>
      </c>
      <c r="C16" s="36">
        <v>181027040</v>
      </c>
      <c r="D16" s="35">
        <v>220986312</v>
      </c>
      <c r="E16" s="35">
        <v>225566983</v>
      </c>
      <c r="F16" s="37" t="s">
        <v>11</v>
      </c>
      <c r="G16" s="4">
        <v>70132</v>
      </c>
      <c r="H16" s="5"/>
    </row>
    <row r="17" spans="1:8" s="7" customFormat="1" ht="30" customHeight="1" x14ac:dyDescent="0.25">
      <c r="A17" s="38">
        <v>267025517</v>
      </c>
      <c r="B17" s="38">
        <v>265860378</v>
      </c>
      <c r="C17" s="39">
        <v>263118275</v>
      </c>
      <c r="D17" s="38">
        <v>321558597</v>
      </c>
      <c r="E17" s="38">
        <v>174940661</v>
      </c>
      <c r="F17" s="40" t="s">
        <v>12</v>
      </c>
      <c r="G17" s="4">
        <v>70133</v>
      </c>
      <c r="H17" s="5"/>
    </row>
    <row r="18" spans="1:8" s="7" customFormat="1" ht="30" customHeight="1" x14ac:dyDescent="0.25">
      <c r="A18" s="29">
        <f t="shared" ref="A18:D18" si="3">SUM(A19)</f>
        <v>0</v>
      </c>
      <c r="B18" s="29">
        <f t="shared" si="3"/>
        <v>0</v>
      </c>
      <c r="C18" s="30">
        <f t="shared" si="3"/>
        <v>100000</v>
      </c>
      <c r="D18" s="29">
        <f t="shared" si="3"/>
        <v>154200</v>
      </c>
      <c r="E18" s="29">
        <f>SUM(E19)</f>
        <v>262407</v>
      </c>
      <c r="F18" s="41" t="s">
        <v>13</v>
      </c>
      <c r="G18" s="4">
        <v>7014</v>
      </c>
      <c r="H18" s="5"/>
    </row>
    <row r="19" spans="1:8" s="7" customFormat="1" ht="30" customHeight="1" x14ac:dyDescent="0.25">
      <c r="A19" s="42">
        <v>0</v>
      </c>
      <c r="B19" s="42">
        <v>0</v>
      </c>
      <c r="C19" s="43">
        <v>100000</v>
      </c>
      <c r="D19" s="42">
        <v>154200</v>
      </c>
      <c r="E19" s="42">
        <v>262407</v>
      </c>
      <c r="F19" s="44" t="s">
        <v>13</v>
      </c>
      <c r="G19" s="4">
        <v>70140</v>
      </c>
      <c r="H19" s="5"/>
    </row>
    <row r="20" spans="1:8" s="7" customFormat="1" ht="30" customHeight="1" x14ac:dyDescent="0.25">
      <c r="A20" s="29">
        <f t="shared" ref="A20:D20" si="4">SUM(A21)</f>
        <v>488097</v>
      </c>
      <c r="B20" s="29">
        <f t="shared" si="4"/>
        <v>4164205</v>
      </c>
      <c r="C20" s="30">
        <f t="shared" si="4"/>
        <v>5649750</v>
      </c>
      <c r="D20" s="29">
        <f t="shared" si="4"/>
        <v>355760</v>
      </c>
      <c r="E20" s="29">
        <f>SUM(E21)</f>
        <v>404834</v>
      </c>
      <c r="F20" s="41" t="s">
        <v>14</v>
      </c>
      <c r="G20" s="4">
        <v>7015</v>
      </c>
      <c r="H20" s="5"/>
    </row>
    <row r="21" spans="1:8" s="7" customFormat="1" ht="30" customHeight="1" x14ac:dyDescent="0.25">
      <c r="A21" s="42">
        <v>488097</v>
      </c>
      <c r="B21" s="42">
        <v>4164205</v>
      </c>
      <c r="C21" s="43">
        <v>5649750</v>
      </c>
      <c r="D21" s="42">
        <v>355760</v>
      </c>
      <c r="E21" s="42">
        <v>404834</v>
      </c>
      <c r="F21" s="44" t="s">
        <v>14</v>
      </c>
      <c r="G21" s="4">
        <v>70150</v>
      </c>
      <c r="H21" s="5"/>
    </row>
    <row r="22" spans="1:8" s="7" customFormat="1" ht="30" customHeight="1" x14ac:dyDescent="0.25">
      <c r="A22" s="29">
        <f t="shared" ref="A22:D22" si="5">SUM(A23)</f>
        <v>67348411</v>
      </c>
      <c r="B22" s="29">
        <f t="shared" si="5"/>
        <v>64743910</v>
      </c>
      <c r="C22" s="30">
        <f t="shared" si="5"/>
        <v>65355361</v>
      </c>
      <c r="D22" s="29">
        <f t="shared" si="5"/>
        <v>28661754</v>
      </c>
      <c r="E22" s="29">
        <f>SUM(E23)</f>
        <v>25282684</v>
      </c>
      <c r="F22" s="41" t="s">
        <v>15</v>
      </c>
      <c r="G22" s="4">
        <v>7016</v>
      </c>
      <c r="H22" s="5"/>
    </row>
    <row r="23" spans="1:8" s="7" customFormat="1" ht="30" customHeight="1" x14ac:dyDescent="0.25">
      <c r="A23" s="42">
        <v>67348411</v>
      </c>
      <c r="B23" s="42">
        <v>64743910</v>
      </c>
      <c r="C23" s="43">
        <v>65355361</v>
      </c>
      <c r="D23" s="42">
        <v>28661754</v>
      </c>
      <c r="E23" s="42">
        <v>25282684</v>
      </c>
      <c r="F23" s="44" t="s">
        <v>15</v>
      </c>
      <c r="G23" s="4">
        <v>70160</v>
      </c>
      <c r="H23" s="5"/>
    </row>
    <row r="24" spans="1:8" s="7" customFormat="1" ht="30" customHeight="1" x14ac:dyDescent="0.25">
      <c r="A24" s="29">
        <f t="shared" ref="A24:D26" si="6">SUM(A25)</f>
        <v>5184714064</v>
      </c>
      <c r="B24" s="29">
        <f t="shared" si="6"/>
        <v>5223788465</v>
      </c>
      <c r="C24" s="30">
        <f t="shared" si="6"/>
        <v>5587349260</v>
      </c>
      <c r="D24" s="29">
        <f t="shared" si="6"/>
        <v>4876838021</v>
      </c>
      <c r="E24" s="29">
        <f>SUM(E25)</f>
        <v>4706235405</v>
      </c>
      <c r="F24" s="41" t="s">
        <v>16</v>
      </c>
      <c r="G24" s="4">
        <v>7017</v>
      </c>
      <c r="H24" s="5"/>
    </row>
    <row r="25" spans="1:8" s="7" customFormat="1" ht="30" customHeight="1" x14ac:dyDescent="0.25">
      <c r="A25" s="42">
        <v>5184714064</v>
      </c>
      <c r="B25" s="42">
        <v>5223788465</v>
      </c>
      <c r="C25" s="43">
        <v>5587349260</v>
      </c>
      <c r="D25" s="42">
        <v>4876838021</v>
      </c>
      <c r="E25" s="42">
        <v>4706235405</v>
      </c>
      <c r="F25" s="44" t="s">
        <v>17</v>
      </c>
      <c r="G25" s="4">
        <v>70170</v>
      </c>
      <c r="H25" s="5"/>
    </row>
    <row r="26" spans="1:8" s="7" customFormat="1" ht="30" customHeight="1" x14ac:dyDescent="0.25">
      <c r="A26" s="29">
        <f t="shared" si="6"/>
        <v>2756441070</v>
      </c>
      <c r="B26" s="29">
        <f t="shared" si="6"/>
        <v>2607579022</v>
      </c>
      <c r="C26" s="30">
        <f t="shared" si="6"/>
        <v>2472797634</v>
      </c>
      <c r="D26" s="29">
        <f t="shared" si="6"/>
        <v>2147603485</v>
      </c>
      <c r="E26" s="29">
        <f>SUM(E27)</f>
        <v>2212943635</v>
      </c>
      <c r="F26" s="41" t="s">
        <v>18</v>
      </c>
      <c r="G26" s="4">
        <v>7018</v>
      </c>
      <c r="H26" s="5"/>
    </row>
    <row r="27" spans="1:8" s="7" customFormat="1" ht="30" customHeight="1" x14ac:dyDescent="0.25">
      <c r="A27" s="42">
        <v>2756441070</v>
      </c>
      <c r="B27" s="42">
        <v>2607579022</v>
      </c>
      <c r="C27" s="43">
        <v>2472797634</v>
      </c>
      <c r="D27" s="42">
        <v>2147603485</v>
      </c>
      <c r="E27" s="42">
        <v>2212943635</v>
      </c>
      <c r="F27" s="44" t="s">
        <v>18</v>
      </c>
      <c r="G27" s="4">
        <v>70180</v>
      </c>
      <c r="H27" s="5"/>
    </row>
    <row r="28" spans="1:8" s="7" customFormat="1" ht="30" customHeight="1" x14ac:dyDescent="0.25">
      <c r="A28" s="26">
        <f t="shared" ref="A28:D28" si="7">SUM(A29,A31,A33,A35)</f>
        <v>2896439273</v>
      </c>
      <c r="B28" s="26">
        <f t="shared" si="7"/>
        <v>2861012735</v>
      </c>
      <c r="C28" s="27">
        <f t="shared" si="7"/>
        <v>2867118266</v>
      </c>
      <c r="D28" s="26">
        <f t="shared" si="7"/>
        <v>2418182310</v>
      </c>
      <c r="E28" s="26">
        <f>SUM(E29,E31,E33,E35)</f>
        <v>2484346448</v>
      </c>
      <c r="F28" s="28" t="s">
        <v>19</v>
      </c>
      <c r="G28" s="4">
        <v>702</v>
      </c>
      <c r="H28" s="5" t="s">
        <v>4</v>
      </c>
    </row>
    <row r="29" spans="1:8" s="7" customFormat="1" ht="30" customHeight="1" x14ac:dyDescent="0.25">
      <c r="A29" s="29">
        <f t="shared" ref="A29:D29" si="8">SUM(A30)</f>
        <v>2871027493</v>
      </c>
      <c r="B29" s="29">
        <f t="shared" si="8"/>
        <v>2827946795</v>
      </c>
      <c r="C29" s="30">
        <f t="shared" si="8"/>
        <v>2807032561</v>
      </c>
      <c r="D29" s="29">
        <f t="shared" si="8"/>
        <v>2349050150</v>
      </c>
      <c r="E29" s="29">
        <f>SUM(E30)</f>
        <v>2458337636</v>
      </c>
      <c r="F29" s="41" t="s">
        <v>20</v>
      </c>
      <c r="G29" s="4">
        <v>7021</v>
      </c>
      <c r="H29" s="5"/>
    </row>
    <row r="30" spans="1:8" s="7" customFormat="1" ht="30" customHeight="1" x14ac:dyDescent="0.25">
      <c r="A30" s="42">
        <v>2871027493</v>
      </c>
      <c r="B30" s="42">
        <v>2827946795</v>
      </c>
      <c r="C30" s="43">
        <v>2807032561</v>
      </c>
      <c r="D30" s="42">
        <v>2349050150</v>
      </c>
      <c r="E30" s="42">
        <v>2458337636</v>
      </c>
      <c r="F30" s="44" t="s">
        <v>20</v>
      </c>
      <c r="G30" s="4">
        <v>70210</v>
      </c>
      <c r="H30" s="5"/>
    </row>
    <row r="31" spans="1:8" s="7" customFormat="1" ht="30" customHeight="1" x14ac:dyDescent="0.25">
      <c r="A31" s="29">
        <f t="shared" ref="A31:D31" si="9">SUM(A32)</f>
        <v>7087876</v>
      </c>
      <c r="B31" s="29">
        <f t="shared" si="9"/>
        <v>14790649</v>
      </c>
      <c r="C31" s="30">
        <f t="shared" si="9"/>
        <v>41885254</v>
      </c>
      <c r="D31" s="29">
        <f t="shared" si="9"/>
        <v>49061944</v>
      </c>
      <c r="E31" s="29">
        <f>SUM(E32)</f>
        <v>11626525</v>
      </c>
      <c r="F31" s="41" t="s">
        <v>21</v>
      </c>
      <c r="G31" s="4">
        <v>7022</v>
      </c>
      <c r="H31" s="5"/>
    </row>
    <row r="32" spans="1:8" s="7" customFormat="1" ht="30" customHeight="1" x14ac:dyDescent="0.25">
      <c r="A32" s="42">
        <v>7087876</v>
      </c>
      <c r="B32" s="42">
        <v>14790649</v>
      </c>
      <c r="C32" s="43">
        <v>41885254</v>
      </c>
      <c r="D32" s="42">
        <v>49061944</v>
      </c>
      <c r="E32" s="42">
        <v>11626525</v>
      </c>
      <c r="F32" s="44" t="s">
        <v>21</v>
      </c>
      <c r="G32" s="4">
        <v>70220</v>
      </c>
      <c r="H32" s="5"/>
    </row>
    <row r="33" spans="1:8" s="7" customFormat="1" ht="30" customHeight="1" x14ac:dyDescent="0.25">
      <c r="A33" s="29">
        <f t="shared" ref="A33:D33" si="10">SUM(A34)</f>
        <v>0</v>
      </c>
      <c r="B33" s="29">
        <f t="shared" si="10"/>
        <v>0</v>
      </c>
      <c r="C33" s="30">
        <f t="shared" si="10"/>
        <v>0</v>
      </c>
      <c r="D33" s="29">
        <f t="shared" si="10"/>
        <v>0</v>
      </c>
      <c r="E33" s="29">
        <f>SUM(E34)</f>
        <v>12000</v>
      </c>
      <c r="F33" s="41" t="s">
        <v>22</v>
      </c>
      <c r="G33" s="4">
        <v>7024</v>
      </c>
      <c r="H33" s="5"/>
    </row>
    <row r="34" spans="1:8" s="7" customFormat="1" ht="30" customHeight="1" x14ac:dyDescent="0.25">
      <c r="A34" s="42">
        <v>0</v>
      </c>
      <c r="B34" s="42">
        <v>0</v>
      </c>
      <c r="C34" s="43">
        <v>0</v>
      </c>
      <c r="D34" s="42">
        <v>0</v>
      </c>
      <c r="E34" s="42">
        <v>12000</v>
      </c>
      <c r="F34" s="44" t="s">
        <v>22</v>
      </c>
      <c r="G34" s="4">
        <v>70240</v>
      </c>
      <c r="H34" s="5"/>
    </row>
    <row r="35" spans="1:8" s="7" customFormat="1" ht="30" customHeight="1" x14ac:dyDescent="0.25">
      <c r="A35" s="29">
        <f t="shared" ref="A35:D35" si="11">SUM(A36)</f>
        <v>18323904</v>
      </c>
      <c r="B35" s="29">
        <f t="shared" si="11"/>
        <v>18275291</v>
      </c>
      <c r="C35" s="30">
        <f t="shared" si="11"/>
        <v>18200451</v>
      </c>
      <c r="D35" s="29">
        <f t="shared" si="11"/>
        <v>20070216</v>
      </c>
      <c r="E35" s="29">
        <f>SUM(E36)</f>
        <v>14370287</v>
      </c>
      <c r="F35" s="41" t="s">
        <v>23</v>
      </c>
      <c r="G35" s="4">
        <v>7025</v>
      </c>
      <c r="H35" s="5"/>
    </row>
    <row r="36" spans="1:8" s="7" customFormat="1" ht="30" customHeight="1" x14ac:dyDescent="0.25">
      <c r="A36" s="42">
        <v>18323904</v>
      </c>
      <c r="B36" s="42">
        <v>18275291</v>
      </c>
      <c r="C36" s="43">
        <v>18200451</v>
      </c>
      <c r="D36" s="42">
        <v>20070216</v>
      </c>
      <c r="E36" s="42">
        <v>14370287</v>
      </c>
      <c r="F36" s="44" t="s">
        <v>23</v>
      </c>
      <c r="G36" s="4">
        <v>70250</v>
      </c>
      <c r="H36" s="5"/>
    </row>
    <row r="37" spans="1:8" s="7" customFormat="1" ht="30" customHeight="1" x14ac:dyDescent="0.25">
      <c r="A37" s="26">
        <f t="shared" ref="A37:D37" si="12">SUM(A38,A40,A42,A44,A46,A48)</f>
        <v>5201347626</v>
      </c>
      <c r="B37" s="26">
        <f t="shared" si="12"/>
        <v>5092068746</v>
      </c>
      <c r="C37" s="27">
        <f t="shared" si="12"/>
        <v>5003198606</v>
      </c>
      <c r="D37" s="26">
        <f t="shared" si="12"/>
        <v>4722825489</v>
      </c>
      <c r="E37" s="26">
        <f>SUM(E38,E40,E42,E44,E46,E48)</f>
        <v>4176834418</v>
      </c>
      <c r="F37" s="28" t="s">
        <v>24</v>
      </c>
      <c r="G37" s="4">
        <v>703</v>
      </c>
      <c r="H37" s="5" t="s">
        <v>4</v>
      </c>
    </row>
    <row r="38" spans="1:8" s="7" customFormat="1" ht="30" customHeight="1" x14ac:dyDescent="0.25">
      <c r="A38" s="29">
        <f t="shared" ref="A38:D38" si="13">SUM(A39)</f>
        <v>3360471349</v>
      </c>
      <c r="B38" s="29">
        <f t="shared" si="13"/>
        <v>3351407794</v>
      </c>
      <c r="C38" s="30">
        <f>SUM(C39)</f>
        <v>3311255654</v>
      </c>
      <c r="D38" s="29">
        <f t="shared" si="13"/>
        <v>3333343278</v>
      </c>
      <c r="E38" s="29">
        <f>SUM(E39)</f>
        <v>2839121994</v>
      </c>
      <c r="F38" s="41" t="s">
        <v>25</v>
      </c>
      <c r="G38" s="4">
        <v>7031</v>
      </c>
      <c r="H38" s="5"/>
    </row>
    <row r="39" spans="1:8" s="7" customFormat="1" ht="30" customHeight="1" x14ac:dyDescent="0.25">
      <c r="A39" s="42">
        <v>3360471349</v>
      </c>
      <c r="B39" s="42">
        <v>3351407794</v>
      </c>
      <c r="C39" s="43">
        <v>3311255654</v>
      </c>
      <c r="D39" s="42">
        <v>3333343278</v>
      </c>
      <c r="E39" s="42">
        <v>2839121994</v>
      </c>
      <c r="F39" s="44" t="s">
        <v>25</v>
      </c>
      <c r="G39" s="4">
        <v>70310</v>
      </c>
      <c r="H39" s="5"/>
    </row>
    <row r="40" spans="1:8" s="7" customFormat="1" ht="30" customHeight="1" x14ac:dyDescent="0.25">
      <c r="A40" s="29">
        <f t="shared" ref="A40:D40" si="14">SUM(A41)</f>
        <v>117431180</v>
      </c>
      <c r="B40" s="29">
        <f t="shared" si="14"/>
        <v>110624305</v>
      </c>
      <c r="C40" s="30">
        <f t="shared" si="14"/>
        <v>99327087</v>
      </c>
      <c r="D40" s="29">
        <f t="shared" si="14"/>
        <v>78551374</v>
      </c>
      <c r="E40" s="29">
        <f>SUM(E41)</f>
        <v>78934094</v>
      </c>
      <c r="F40" s="41" t="s">
        <v>26</v>
      </c>
      <c r="G40" s="4">
        <v>7032</v>
      </c>
      <c r="H40" s="5"/>
    </row>
    <row r="41" spans="1:8" s="7" customFormat="1" ht="30" customHeight="1" x14ac:dyDescent="0.25">
      <c r="A41" s="42">
        <v>117431180</v>
      </c>
      <c r="B41" s="42">
        <v>110624305</v>
      </c>
      <c r="C41" s="43">
        <v>99327087</v>
      </c>
      <c r="D41" s="42">
        <v>78551374</v>
      </c>
      <c r="E41" s="42">
        <v>78934094</v>
      </c>
      <c r="F41" s="44" t="s">
        <v>26</v>
      </c>
      <c r="G41" s="4">
        <v>70320</v>
      </c>
      <c r="H41" s="5"/>
    </row>
    <row r="42" spans="1:8" s="7" customFormat="1" ht="30" customHeight="1" x14ac:dyDescent="0.25">
      <c r="A42" s="29">
        <f t="shared" ref="A42:D42" si="15">SUM(A43)</f>
        <v>1172387310</v>
      </c>
      <c r="B42" s="29">
        <f t="shared" si="15"/>
        <v>1085729369</v>
      </c>
      <c r="C42" s="30">
        <f t="shared" si="15"/>
        <v>1017546838</v>
      </c>
      <c r="D42" s="29">
        <f t="shared" si="15"/>
        <v>761618494</v>
      </c>
      <c r="E42" s="29">
        <f>SUM(E43)</f>
        <v>755874275</v>
      </c>
      <c r="F42" s="41" t="s">
        <v>27</v>
      </c>
      <c r="G42" s="4">
        <v>7033</v>
      </c>
      <c r="H42" s="5"/>
    </row>
    <row r="43" spans="1:8" s="7" customFormat="1" ht="30" customHeight="1" x14ac:dyDescent="0.25">
      <c r="A43" s="42">
        <v>1172387310</v>
      </c>
      <c r="B43" s="42">
        <v>1085729369</v>
      </c>
      <c r="C43" s="43">
        <v>1017546838</v>
      </c>
      <c r="D43" s="42">
        <v>761618494</v>
      </c>
      <c r="E43" s="42">
        <v>755874275</v>
      </c>
      <c r="F43" s="44" t="s">
        <v>27</v>
      </c>
      <c r="G43" s="4">
        <v>70330</v>
      </c>
      <c r="H43" s="5"/>
    </row>
    <row r="44" spans="1:8" s="7" customFormat="1" ht="30" customHeight="1" x14ac:dyDescent="0.25">
      <c r="A44" s="29">
        <f t="shared" ref="A44:D44" si="16">SUM(A45)</f>
        <v>427812734</v>
      </c>
      <c r="B44" s="29">
        <f t="shared" si="16"/>
        <v>425422129</v>
      </c>
      <c r="C44" s="30">
        <f t="shared" si="16"/>
        <v>457616534</v>
      </c>
      <c r="D44" s="29">
        <f t="shared" si="16"/>
        <v>406198015</v>
      </c>
      <c r="E44" s="29">
        <f>SUM(E45)</f>
        <v>400224101</v>
      </c>
      <c r="F44" s="41" t="s">
        <v>28</v>
      </c>
      <c r="G44" s="4">
        <v>7034</v>
      </c>
      <c r="H44" s="5"/>
    </row>
    <row r="45" spans="1:8" s="7" customFormat="1" ht="30" customHeight="1" x14ac:dyDescent="0.25">
      <c r="A45" s="42">
        <v>427812734</v>
      </c>
      <c r="B45" s="42">
        <v>425422129</v>
      </c>
      <c r="C45" s="43">
        <v>457616534</v>
      </c>
      <c r="D45" s="42">
        <v>406198015</v>
      </c>
      <c r="E45" s="42">
        <v>400224101</v>
      </c>
      <c r="F45" s="44" t="s">
        <v>28</v>
      </c>
      <c r="G45" s="4">
        <v>70340</v>
      </c>
      <c r="H45" s="5"/>
    </row>
    <row r="46" spans="1:8" s="7" customFormat="1" ht="30" customHeight="1" x14ac:dyDescent="0.25">
      <c r="A46" s="29">
        <f t="shared" ref="A46:D46" si="17">SUM(A47)</f>
        <v>1639894</v>
      </c>
      <c r="B46" s="29">
        <f t="shared" si="17"/>
        <v>1612594</v>
      </c>
      <c r="C46" s="30">
        <f t="shared" si="17"/>
        <v>1586594</v>
      </c>
      <c r="D46" s="29">
        <f t="shared" si="17"/>
        <v>1589192</v>
      </c>
      <c r="E46" s="29">
        <f>SUM(E47)</f>
        <v>1264656</v>
      </c>
      <c r="F46" s="41" t="s">
        <v>29</v>
      </c>
      <c r="G46" s="4">
        <v>7035</v>
      </c>
      <c r="H46" s="5"/>
    </row>
    <row r="47" spans="1:8" s="7" customFormat="1" ht="30" customHeight="1" x14ac:dyDescent="0.25">
      <c r="A47" s="42">
        <v>1639894</v>
      </c>
      <c r="B47" s="42">
        <v>1612594</v>
      </c>
      <c r="C47" s="43">
        <v>1586594</v>
      </c>
      <c r="D47" s="42">
        <v>1589192</v>
      </c>
      <c r="E47" s="42">
        <v>1264656</v>
      </c>
      <c r="F47" s="44" t="s">
        <v>29</v>
      </c>
      <c r="G47" s="4">
        <v>70350</v>
      </c>
      <c r="H47" s="5"/>
    </row>
    <row r="48" spans="1:8" s="7" customFormat="1" ht="30" customHeight="1" x14ac:dyDescent="0.25">
      <c r="A48" s="29">
        <f t="shared" ref="A48:D48" si="18">SUM(A49)</f>
        <v>121605159</v>
      </c>
      <c r="B48" s="29">
        <f t="shared" si="18"/>
        <v>117272555</v>
      </c>
      <c r="C48" s="30">
        <f t="shared" si="18"/>
        <v>115865899</v>
      </c>
      <c r="D48" s="29">
        <f t="shared" si="18"/>
        <v>141525136</v>
      </c>
      <c r="E48" s="29">
        <f>SUM(E49)</f>
        <v>101415298</v>
      </c>
      <c r="F48" s="41" t="s">
        <v>30</v>
      </c>
      <c r="G48" s="4">
        <v>7036</v>
      </c>
      <c r="H48" s="5"/>
    </row>
    <row r="49" spans="1:8" s="7" customFormat="1" ht="30" customHeight="1" x14ac:dyDescent="0.25">
      <c r="A49" s="42">
        <v>121605159</v>
      </c>
      <c r="B49" s="42">
        <v>117272555</v>
      </c>
      <c r="C49" s="43">
        <v>115865899</v>
      </c>
      <c r="D49" s="42">
        <v>141525136</v>
      </c>
      <c r="E49" s="42">
        <v>101415298</v>
      </c>
      <c r="F49" s="44" t="s">
        <v>30</v>
      </c>
      <c r="G49" s="4">
        <v>70360</v>
      </c>
      <c r="H49" s="5"/>
    </row>
    <row r="50" spans="1:8" s="7" customFormat="1" ht="30" customHeight="1" x14ac:dyDescent="0.25">
      <c r="A50" s="26">
        <f t="shared" ref="A50:D50" si="19">SUM(A51,A54,A58,A61,A64,A69,A71,A74)</f>
        <v>6121255964</v>
      </c>
      <c r="B50" s="26">
        <f t="shared" si="19"/>
        <v>6535954782</v>
      </c>
      <c r="C50" s="27">
        <f t="shared" si="19"/>
        <v>6087994299</v>
      </c>
      <c r="D50" s="26">
        <f t="shared" si="19"/>
        <v>6653532742</v>
      </c>
      <c r="E50" s="26">
        <f>SUM(E51,E54,E58,E61,E64,E69,E71,E74)</f>
        <v>7995083254</v>
      </c>
      <c r="F50" s="28" t="s">
        <v>31</v>
      </c>
      <c r="G50" s="4">
        <v>704</v>
      </c>
      <c r="H50" s="5" t="s">
        <v>4</v>
      </c>
    </row>
    <row r="51" spans="1:8" s="7" customFormat="1" ht="30" customHeight="1" x14ac:dyDescent="0.25">
      <c r="A51" s="29">
        <f t="shared" ref="A51:D51" si="20">SUM(A52:A53)</f>
        <v>129883877</v>
      </c>
      <c r="B51" s="29">
        <f t="shared" si="20"/>
        <v>130551993</v>
      </c>
      <c r="C51" s="30">
        <f t="shared" si="20"/>
        <v>177434953</v>
      </c>
      <c r="D51" s="29">
        <f t="shared" si="20"/>
        <v>121284940</v>
      </c>
      <c r="E51" s="29">
        <f>SUM(E52:E53)</f>
        <v>173757508</v>
      </c>
      <c r="F51" s="41" t="s">
        <v>32</v>
      </c>
      <c r="G51" s="4">
        <v>7041</v>
      </c>
      <c r="H51" s="5"/>
    </row>
    <row r="52" spans="1:8" s="7" customFormat="1" ht="30" customHeight="1" x14ac:dyDescent="0.25">
      <c r="A52" s="32">
        <v>82029773</v>
      </c>
      <c r="B52" s="32">
        <v>78591293</v>
      </c>
      <c r="C52" s="33">
        <v>112291032</v>
      </c>
      <c r="D52" s="32">
        <v>77718141</v>
      </c>
      <c r="E52" s="32">
        <v>128653104</v>
      </c>
      <c r="F52" s="34" t="s">
        <v>33</v>
      </c>
      <c r="G52" s="4">
        <v>70411</v>
      </c>
      <c r="H52" s="5"/>
    </row>
    <row r="53" spans="1:8" s="7" customFormat="1" ht="30" customHeight="1" x14ac:dyDescent="0.25">
      <c r="A53" s="38">
        <v>47854104</v>
      </c>
      <c r="B53" s="38">
        <v>51960700</v>
      </c>
      <c r="C53" s="39">
        <v>65143921</v>
      </c>
      <c r="D53" s="38">
        <v>43566799</v>
      </c>
      <c r="E53" s="38">
        <v>45104404</v>
      </c>
      <c r="F53" s="40" t="s">
        <v>34</v>
      </c>
      <c r="G53" s="4">
        <v>70412</v>
      </c>
      <c r="H53" s="5"/>
    </row>
    <row r="54" spans="1:8" s="7" customFormat="1" ht="30" customHeight="1" x14ac:dyDescent="0.25">
      <c r="A54" s="29">
        <f t="shared" ref="A54:D54" si="21">SUM(A55:A57)</f>
        <v>484501297</v>
      </c>
      <c r="B54" s="29">
        <f t="shared" si="21"/>
        <v>483553028</v>
      </c>
      <c r="C54" s="30">
        <f t="shared" si="21"/>
        <v>544082489</v>
      </c>
      <c r="D54" s="29">
        <f t="shared" si="21"/>
        <v>589266566</v>
      </c>
      <c r="E54" s="29">
        <f>SUM(E55:E57)</f>
        <v>606542105</v>
      </c>
      <c r="F54" s="41" t="s">
        <v>35</v>
      </c>
      <c r="G54" s="4">
        <v>7042</v>
      </c>
      <c r="H54" s="5"/>
    </row>
    <row r="55" spans="1:8" s="7" customFormat="1" ht="30" customHeight="1" x14ac:dyDescent="0.25">
      <c r="A55" s="32">
        <v>72797392</v>
      </c>
      <c r="B55" s="32">
        <v>77144523</v>
      </c>
      <c r="C55" s="33">
        <v>105634428</v>
      </c>
      <c r="D55" s="32">
        <v>116191746</v>
      </c>
      <c r="E55" s="32">
        <v>135412891</v>
      </c>
      <c r="F55" s="34" t="s">
        <v>36</v>
      </c>
      <c r="G55" s="4">
        <v>70421</v>
      </c>
      <c r="H55" s="5"/>
    </row>
    <row r="56" spans="1:8" s="7" customFormat="1" ht="30" customHeight="1" x14ac:dyDescent="0.25">
      <c r="A56" s="35">
        <v>1340561</v>
      </c>
      <c r="B56" s="35">
        <v>1663481</v>
      </c>
      <c r="C56" s="36">
        <v>2308340</v>
      </c>
      <c r="D56" s="35">
        <v>1569601</v>
      </c>
      <c r="E56" s="35">
        <v>0</v>
      </c>
      <c r="F56" s="37" t="s">
        <v>37</v>
      </c>
      <c r="G56" s="4">
        <v>70422</v>
      </c>
      <c r="H56" s="5"/>
    </row>
    <row r="57" spans="1:8" s="7" customFormat="1" ht="30" customHeight="1" x14ac:dyDescent="0.25">
      <c r="A57" s="38">
        <v>410363344</v>
      </c>
      <c r="B57" s="38">
        <v>404745024</v>
      </c>
      <c r="C57" s="39">
        <v>436139721</v>
      </c>
      <c r="D57" s="38">
        <v>471505219</v>
      </c>
      <c r="E57" s="38">
        <v>471129214</v>
      </c>
      <c r="F57" s="40" t="s">
        <v>38</v>
      </c>
      <c r="G57" s="4">
        <v>70423</v>
      </c>
      <c r="H57" s="5"/>
    </row>
    <row r="58" spans="1:8" s="7" customFormat="1" ht="30" customHeight="1" x14ac:dyDescent="0.25">
      <c r="A58" s="29">
        <f>SUM(A59:A60)</f>
        <v>2920842834</v>
      </c>
      <c r="B58" s="29">
        <f>SUM(B59:B60)</f>
        <v>2357135572</v>
      </c>
      <c r="C58" s="30">
        <f>SUM(C59:C60)</f>
        <v>2002922314</v>
      </c>
      <c r="D58" s="29">
        <f>SUM(D59:D60)</f>
        <v>2058108065</v>
      </c>
      <c r="E58" s="29">
        <f>SUM(E59:E60)</f>
        <v>2972563504</v>
      </c>
      <c r="F58" s="41" t="s">
        <v>39</v>
      </c>
      <c r="G58" s="4">
        <v>7043</v>
      </c>
      <c r="H58" s="5"/>
    </row>
    <row r="59" spans="1:8" s="7" customFormat="1" ht="30" customHeight="1" x14ac:dyDescent="0.25">
      <c r="A59" s="32">
        <v>2694105091</v>
      </c>
      <c r="B59" s="32">
        <v>2243134950</v>
      </c>
      <c r="C59" s="33">
        <v>1909377385</v>
      </c>
      <c r="D59" s="32">
        <v>1958925892</v>
      </c>
      <c r="E59" s="32">
        <v>2622783663</v>
      </c>
      <c r="F59" s="34" t="s">
        <v>40</v>
      </c>
      <c r="G59" s="4">
        <v>70435</v>
      </c>
      <c r="H59" s="5"/>
    </row>
    <row r="60" spans="1:8" s="7" customFormat="1" ht="30" customHeight="1" x14ac:dyDescent="0.25">
      <c r="A60" s="38">
        <v>226737743</v>
      </c>
      <c r="B60" s="38">
        <v>114000622</v>
      </c>
      <c r="C60" s="39">
        <v>93544929</v>
      </c>
      <c r="D60" s="38">
        <v>99182173</v>
      </c>
      <c r="E60" s="38">
        <v>349779841</v>
      </c>
      <c r="F60" s="40" t="s">
        <v>41</v>
      </c>
      <c r="G60" s="4">
        <v>70436</v>
      </c>
      <c r="H60" s="5"/>
    </row>
    <row r="61" spans="1:8" s="7" customFormat="1" ht="30" customHeight="1" x14ac:dyDescent="0.25">
      <c r="A61" s="29">
        <f t="shared" ref="A61:D61" si="22">SUM(A62:A63)</f>
        <v>250982099</v>
      </c>
      <c r="B61" s="29">
        <f t="shared" si="22"/>
        <v>234419767</v>
      </c>
      <c r="C61" s="30">
        <f t="shared" si="22"/>
        <v>192406985</v>
      </c>
      <c r="D61" s="29">
        <f t="shared" si="22"/>
        <v>19737931</v>
      </c>
      <c r="E61" s="29">
        <f>SUM(E62:E63)</f>
        <v>16369616</v>
      </c>
      <c r="F61" s="41" t="s">
        <v>42</v>
      </c>
      <c r="G61" s="4">
        <v>7044</v>
      </c>
      <c r="H61" s="5"/>
    </row>
    <row r="62" spans="1:8" s="7" customFormat="1" ht="30" customHeight="1" x14ac:dyDescent="0.25">
      <c r="A62" s="32">
        <v>0</v>
      </c>
      <c r="B62" s="32">
        <v>3709354</v>
      </c>
      <c r="C62" s="33">
        <v>15625000</v>
      </c>
      <c r="D62" s="32">
        <v>0</v>
      </c>
      <c r="E62" s="32">
        <v>0</v>
      </c>
      <c r="F62" s="34" t="s">
        <v>43</v>
      </c>
      <c r="G62" s="4">
        <v>70442</v>
      </c>
      <c r="H62" s="5"/>
    </row>
    <row r="63" spans="1:8" s="7" customFormat="1" ht="30" customHeight="1" x14ac:dyDescent="0.25">
      <c r="A63" s="38">
        <v>250982099</v>
      </c>
      <c r="B63" s="38">
        <v>230710413</v>
      </c>
      <c r="C63" s="39">
        <v>176781985</v>
      </c>
      <c r="D63" s="38">
        <v>19737931</v>
      </c>
      <c r="E63" s="38">
        <v>16369616</v>
      </c>
      <c r="F63" s="40" t="s">
        <v>44</v>
      </c>
      <c r="G63" s="4">
        <v>70443</v>
      </c>
      <c r="H63" s="5"/>
    </row>
    <row r="64" spans="1:8" s="7" customFormat="1" ht="30" customHeight="1" x14ac:dyDescent="0.25">
      <c r="A64" s="29">
        <f t="shared" ref="A64:D64" si="23">SUM(A65:A68)</f>
        <v>1829374965</v>
      </c>
      <c r="B64" s="29">
        <f t="shared" si="23"/>
        <v>2758295360</v>
      </c>
      <c r="C64" s="30">
        <f t="shared" si="23"/>
        <v>2669727794</v>
      </c>
      <c r="D64" s="29">
        <f t="shared" si="23"/>
        <v>3239901844</v>
      </c>
      <c r="E64" s="29">
        <f t="shared" ref="E64" si="24">SUM(E65:E68)</f>
        <v>3513742319</v>
      </c>
      <c r="F64" s="41" t="s">
        <v>45</v>
      </c>
      <c r="G64" s="4">
        <v>7045</v>
      </c>
      <c r="H64" s="5"/>
    </row>
    <row r="65" spans="1:8" s="7" customFormat="1" ht="30" customHeight="1" x14ac:dyDescent="0.25">
      <c r="A65" s="32">
        <v>719335658</v>
      </c>
      <c r="B65" s="32">
        <v>960932195</v>
      </c>
      <c r="C65" s="33">
        <v>904982379</v>
      </c>
      <c r="D65" s="32">
        <v>399342420</v>
      </c>
      <c r="E65" s="32">
        <v>669201597</v>
      </c>
      <c r="F65" s="34" t="s">
        <v>46</v>
      </c>
      <c r="G65" s="4">
        <v>70451</v>
      </c>
      <c r="H65" s="5"/>
    </row>
    <row r="66" spans="1:8" s="7" customFormat="1" ht="30" customHeight="1" x14ac:dyDescent="0.25">
      <c r="A66" s="35">
        <v>936866595</v>
      </c>
      <c r="B66" s="35">
        <v>1346262999</v>
      </c>
      <c r="C66" s="36">
        <v>1283354595</v>
      </c>
      <c r="D66" s="35">
        <v>1926740115</v>
      </c>
      <c r="E66" s="35">
        <v>1773437859</v>
      </c>
      <c r="F66" s="37" t="s">
        <v>47</v>
      </c>
      <c r="G66" s="4">
        <v>70452</v>
      </c>
      <c r="H66" s="5"/>
    </row>
    <row r="67" spans="1:8" s="7" customFormat="1" ht="30" customHeight="1" x14ac:dyDescent="0.25">
      <c r="A67" s="35">
        <v>139554538</v>
      </c>
      <c r="B67" s="35">
        <v>417699115</v>
      </c>
      <c r="C67" s="36">
        <v>444836737</v>
      </c>
      <c r="D67" s="35">
        <v>876127487</v>
      </c>
      <c r="E67" s="35">
        <v>1041137237</v>
      </c>
      <c r="F67" s="37" t="s">
        <v>48</v>
      </c>
      <c r="G67" s="4">
        <v>70454</v>
      </c>
      <c r="H67" s="5"/>
    </row>
    <row r="68" spans="1:8" s="7" customFormat="1" ht="30" customHeight="1" x14ac:dyDescent="0.25">
      <c r="A68" s="38">
        <v>33618174</v>
      </c>
      <c r="B68" s="38">
        <v>33401051</v>
      </c>
      <c r="C68" s="39">
        <v>36554083</v>
      </c>
      <c r="D68" s="38">
        <v>37691822</v>
      </c>
      <c r="E68" s="38">
        <v>29965626</v>
      </c>
      <c r="F68" s="40" t="s">
        <v>49</v>
      </c>
      <c r="G68" s="4">
        <v>70455</v>
      </c>
      <c r="H68" s="5"/>
    </row>
    <row r="69" spans="1:8" s="7" customFormat="1" ht="30" customHeight="1" x14ac:dyDescent="0.25">
      <c r="A69" s="29">
        <f t="shared" ref="A69:D69" si="25">SUM(A70)</f>
        <v>23921081</v>
      </c>
      <c r="B69" s="29">
        <f t="shared" si="25"/>
        <v>31445091</v>
      </c>
      <c r="C69" s="30">
        <f t="shared" si="25"/>
        <v>35424467</v>
      </c>
      <c r="D69" s="29">
        <f t="shared" si="25"/>
        <v>27620104</v>
      </c>
      <c r="E69" s="29">
        <f>SUM(E70)</f>
        <v>12234022</v>
      </c>
      <c r="F69" s="41" t="s">
        <v>50</v>
      </c>
      <c r="G69" s="4">
        <v>7046</v>
      </c>
      <c r="H69" s="5"/>
    </row>
    <row r="70" spans="1:8" ht="30" customHeight="1" x14ac:dyDescent="0.25">
      <c r="A70" s="42">
        <v>23921081</v>
      </c>
      <c r="B70" s="42">
        <v>31445091</v>
      </c>
      <c r="C70" s="43">
        <v>35424467</v>
      </c>
      <c r="D70" s="42">
        <v>27620104</v>
      </c>
      <c r="E70" s="42">
        <v>12234022</v>
      </c>
      <c r="F70" s="44" t="s">
        <v>51</v>
      </c>
      <c r="G70" s="4">
        <v>70460</v>
      </c>
    </row>
    <row r="71" spans="1:8" s="7" customFormat="1" ht="30" customHeight="1" x14ac:dyDescent="0.25">
      <c r="A71" s="29">
        <f t="shared" ref="A71:D71" si="26">SUM(A72:A73)</f>
        <v>379246534</v>
      </c>
      <c r="B71" s="29">
        <f t="shared" si="26"/>
        <v>391966171</v>
      </c>
      <c r="C71" s="30">
        <f t="shared" si="26"/>
        <v>384141710</v>
      </c>
      <c r="D71" s="29">
        <f t="shared" si="26"/>
        <v>533893641</v>
      </c>
      <c r="E71" s="29">
        <f t="shared" ref="E71" si="27">SUM(E72:E73)</f>
        <v>652925384</v>
      </c>
      <c r="F71" s="41" t="s">
        <v>52</v>
      </c>
      <c r="G71" s="4">
        <v>7047</v>
      </c>
      <c r="H71" s="5"/>
    </row>
    <row r="72" spans="1:8" ht="30" customHeight="1" x14ac:dyDescent="0.25">
      <c r="A72" s="32">
        <v>356578313</v>
      </c>
      <c r="B72" s="32">
        <v>350290668</v>
      </c>
      <c r="C72" s="33">
        <v>344127197</v>
      </c>
      <c r="D72" s="32">
        <v>369535748</v>
      </c>
      <c r="E72" s="32">
        <v>468863048</v>
      </c>
      <c r="F72" s="34" t="s">
        <v>53</v>
      </c>
      <c r="G72" s="4">
        <v>70471</v>
      </c>
    </row>
    <row r="73" spans="1:8" ht="30" customHeight="1" x14ac:dyDescent="0.25">
      <c r="A73" s="38">
        <v>22668221</v>
      </c>
      <c r="B73" s="38">
        <v>41675503</v>
      </c>
      <c r="C73" s="39">
        <v>40014513</v>
      </c>
      <c r="D73" s="38">
        <v>164357893</v>
      </c>
      <c r="E73" s="38">
        <v>184062336</v>
      </c>
      <c r="F73" s="40" t="s">
        <v>54</v>
      </c>
      <c r="G73" s="4">
        <v>70473</v>
      </c>
    </row>
    <row r="74" spans="1:8" s="7" customFormat="1" ht="30" customHeight="1" x14ac:dyDescent="0.25">
      <c r="A74" s="29">
        <f t="shared" ref="A74:D74" si="28">SUM(A75)</f>
        <v>102503277</v>
      </c>
      <c r="B74" s="29">
        <f t="shared" si="28"/>
        <v>148587800</v>
      </c>
      <c r="C74" s="30">
        <f t="shared" si="28"/>
        <v>81853587</v>
      </c>
      <c r="D74" s="29">
        <f t="shared" si="28"/>
        <v>63719651</v>
      </c>
      <c r="E74" s="29">
        <f>SUM(E75)</f>
        <v>46948796</v>
      </c>
      <c r="F74" s="41" t="s">
        <v>55</v>
      </c>
      <c r="G74" s="4">
        <v>7049</v>
      </c>
      <c r="H74" s="5"/>
    </row>
    <row r="75" spans="1:8" ht="30" customHeight="1" x14ac:dyDescent="0.25">
      <c r="A75" s="42">
        <v>102503277</v>
      </c>
      <c r="B75" s="42">
        <v>148587800</v>
      </c>
      <c r="C75" s="43">
        <v>81853587</v>
      </c>
      <c r="D75" s="42">
        <v>63719651</v>
      </c>
      <c r="E75" s="42">
        <v>46948796</v>
      </c>
      <c r="F75" s="44" t="s">
        <v>55</v>
      </c>
      <c r="G75" s="4" t="s">
        <v>56</v>
      </c>
    </row>
    <row r="76" spans="1:8" s="7" customFormat="1" ht="30" customHeight="1" x14ac:dyDescent="0.25">
      <c r="A76" s="26">
        <f t="shared" ref="A76:D76" si="29">SUM(A77,A79,A81,A83,A85,A87)</f>
        <v>1122055957</v>
      </c>
      <c r="B76" s="26">
        <f t="shared" si="29"/>
        <v>1287181989</v>
      </c>
      <c r="C76" s="27">
        <f t="shared" si="29"/>
        <v>1324964716</v>
      </c>
      <c r="D76" s="26">
        <f t="shared" si="29"/>
        <v>1597121413</v>
      </c>
      <c r="E76" s="26">
        <f>SUM(E77,E79,E81,E83,E85,E87)</f>
        <v>1883898115</v>
      </c>
      <c r="F76" s="28" t="s">
        <v>57</v>
      </c>
      <c r="G76" s="4">
        <v>705</v>
      </c>
      <c r="H76" s="5" t="s">
        <v>4</v>
      </c>
    </row>
    <row r="77" spans="1:8" s="7" customFormat="1" ht="30" customHeight="1" x14ac:dyDescent="0.25">
      <c r="A77" s="29">
        <f t="shared" ref="A77:D77" si="30">SUM(A78)</f>
        <v>512755385</v>
      </c>
      <c r="B77" s="29">
        <f t="shared" si="30"/>
        <v>680324409</v>
      </c>
      <c r="C77" s="30">
        <f t="shared" si="30"/>
        <v>767464894</v>
      </c>
      <c r="D77" s="29">
        <f t="shared" si="30"/>
        <v>975747389</v>
      </c>
      <c r="E77" s="29">
        <f>SUM(E78)</f>
        <v>1231246071</v>
      </c>
      <c r="F77" s="41" t="s">
        <v>58</v>
      </c>
      <c r="G77" s="4">
        <v>7051</v>
      </c>
      <c r="H77" s="5"/>
    </row>
    <row r="78" spans="1:8" ht="30" customHeight="1" x14ac:dyDescent="0.25">
      <c r="A78" s="42">
        <v>512755385</v>
      </c>
      <c r="B78" s="42">
        <v>680324409</v>
      </c>
      <c r="C78" s="43">
        <v>767464894</v>
      </c>
      <c r="D78" s="42">
        <v>975747389</v>
      </c>
      <c r="E78" s="42">
        <v>1231246071</v>
      </c>
      <c r="F78" s="44" t="s">
        <v>58</v>
      </c>
      <c r="G78" s="4">
        <v>70510</v>
      </c>
    </row>
    <row r="79" spans="1:8" s="7" customFormat="1" ht="30" customHeight="1" x14ac:dyDescent="0.25">
      <c r="A79" s="29">
        <f t="shared" ref="A79:D79" si="31">SUM(A80)</f>
        <v>228715161</v>
      </c>
      <c r="B79" s="29">
        <f t="shared" si="31"/>
        <v>227693785</v>
      </c>
      <c r="C79" s="30">
        <f t="shared" si="31"/>
        <v>214892074</v>
      </c>
      <c r="D79" s="29">
        <f t="shared" si="31"/>
        <v>119795852</v>
      </c>
      <c r="E79" s="29">
        <f>SUM(E80)</f>
        <v>189648343</v>
      </c>
      <c r="F79" s="41" t="s">
        <v>59</v>
      </c>
      <c r="G79" s="4">
        <v>7052</v>
      </c>
      <c r="H79" s="5"/>
    </row>
    <row r="80" spans="1:8" ht="30" customHeight="1" x14ac:dyDescent="0.25">
      <c r="A80" s="42">
        <v>228715161</v>
      </c>
      <c r="B80" s="42">
        <v>227693785</v>
      </c>
      <c r="C80" s="43">
        <v>214892074</v>
      </c>
      <c r="D80" s="42">
        <v>119795852</v>
      </c>
      <c r="E80" s="42">
        <v>189648343</v>
      </c>
      <c r="F80" s="44" t="s">
        <v>59</v>
      </c>
      <c r="G80" s="4">
        <v>70520</v>
      </c>
    </row>
    <row r="81" spans="1:8" s="7" customFormat="1" ht="30" customHeight="1" x14ac:dyDescent="0.25">
      <c r="A81" s="29">
        <f t="shared" ref="A81:D81" si="32">SUM(A82)</f>
        <v>75179772</v>
      </c>
      <c r="B81" s="29">
        <f t="shared" si="32"/>
        <v>78692387</v>
      </c>
      <c r="C81" s="30">
        <f t="shared" si="32"/>
        <v>54318613</v>
      </c>
      <c r="D81" s="29">
        <f t="shared" si="32"/>
        <v>36019297</v>
      </c>
      <c r="E81" s="29">
        <f>SUM(E82)</f>
        <v>37471121</v>
      </c>
      <c r="F81" s="41" t="s">
        <v>60</v>
      </c>
      <c r="G81" s="4">
        <v>7053</v>
      </c>
      <c r="H81" s="5"/>
    </row>
    <row r="82" spans="1:8" ht="30" customHeight="1" x14ac:dyDescent="0.25">
      <c r="A82" s="42">
        <v>75179772</v>
      </c>
      <c r="B82" s="42">
        <v>78692387</v>
      </c>
      <c r="C82" s="43">
        <v>54318613</v>
      </c>
      <c r="D82" s="42">
        <v>36019297</v>
      </c>
      <c r="E82" s="42">
        <v>37471121</v>
      </c>
      <c r="F82" s="44" t="s">
        <v>60</v>
      </c>
      <c r="G82" s="4">
        <v>70530</v>
      </c>
    </row>
    <row r="83" spans="1:8" s="7" customFormat="1" ht="30" customHeight="1" x14ac:dyDescent="0.25">
      <c r="A83" s="29">
        <f t="shared" ref="A83:D83" si="33">SUM(A84)</f>
        <v>88984489</v>
      </c>
      <c r="B83" s="29">
        <f t="shared" si="33"/>
        <v>169303709</v>
      </c>
      <c r="C83" s="30">
        <f t="shared" si="33"/>
        <v>172448126</v>
      </c>
      <c r="D83" s="29">
        <f t="shared" si="33"/>
        <v>392428163</v>
      </c>
      <c r="E83" s="29">
        <f>SUM(E84)</f>
        <v>371357617</v>
      </c>
      <c r="F83" s="41" t="s">
        <v>61</v>
      </c>
      <c r="G83" s="4">
        <v>7054</v>
      </c>
      <c r="H83" s="5"/>
    </row>
    <row r="84" spans="1:8" ht="30" customHeight="1" x14ac:dyDescent="0.25">
      <c r="A84" s="42">
        <v>88984489</v>
      </c>
      <c r="B84" s="42">
        <v>169303709</v>
      </c>
      <c r="C84" s="43">
        <v>172448126</v>
      </c>
      <c r="D84" s="42">
        <v>392428163</v>
      </c>
      <c r="E84" s="42">
        <v>371357617</v>
      </c>
      <c r="F84" s="44" t="s">
        <v>61</v>
      </c>
      <c r="G84" s="4">
        <v>70540</v>
      </c>
    </row>
    <row r="85" spans="1:8" s="7" customFormat="1" ht="30" customHeight="1" x14ac:dyDescent="0.25">
      <c r="A85" s="29">
        <f t="shared" ref="A85:D85" si="34">SUM(A86)</f>
        <v>11011821</v>
      </c>
      <c r="B85" s="29">
        <f t="shared" si="34"/>
        <v>13180872</v>
      </c>
      <c r="C85" s="30">
        <f t="shared" si="34"/>
        <v>9065688</v>
      </c>
      <c r="D85" s="29">
        <f t="shared" si="34"/>
        <v>8124524</v>
      </c>
      <c r="E85" s="29">
        <f>SUM(E86)</f>
        <v>8457472</v>
      </c>
      <c r="F85" s="41" t="s">
        <v>62</v>
      </c>
      <c r="G85" s="4">
        <v>7055</v>
      </c>
      <c r="H85" s="5"/>
    </row>
    <row r="86" spans="1:8" ht="30" customHeight="1" x14ac:dyDescent="0.25">
      <c r="A86" s="42">
        <v>11011821</v>
      </c>
      <c r="B86" s="42">
        <v>13180872</v>
      </c>
      <c r="C86" s="43">
        <v>9065688</v>
      </c>
      <c r="D86" s="42">
        <v>8124524</v>
      </c>
      <c r="E86" s="42">
        <v>8457472</v>
      </c>
      <c r="F86" s="44" t="s">
        <v>62</v>
      </c>
      <c r="G86" s="4">
        <v>70550</v>
      </c>
    </row>
    <row r="87" spans="1:8" s="7" customFormat="1" ht="30" customHeight="1" x14ac:dyDescent="0.25">
      <c r="A87" s="29">
        <f t="shared" ref="A87:D87" si="35">SUM(A88)</f>
        <v>205409329</v>
      </c>
      <c r="B87" s="29">
        <f t="shared" si="35"/>
        <v>117986827</v>
      </c>
      <c r="C87" s="30">
        <f t="shared" si="35"/>
        <v>106775321</v>
      </c>
      <c r="D87" s="29">
        <f t="shared" si="35"/>
        <v>65006188</v>
      </c>
      <c r="E87" s="29">
        <f>SUM(E88)</f>
        <v>45717491</v>
      </c>
      <c r="F87" s="41" t="s">
        <v>63</v>
      </c>
      <c r="G87" s="4">
        <v>7056</v>
      </c>
      <c r="H87" s="5"/>
    </row>
    <row r="88" spans="1:8" ht="30" customHeight="1" x14ac:dyDescent="0.25">
      <c r="A88" s="42">
        <v>205409329</v>
      </c>
      <c r="B88" s="42">
        <v>117986827</v>
      </c>
      <c r="C88" s="43">
        <v>106775321</v>
      </c>
      <c r="D88" s="42">
        <v>65006188</v>
      </c>
      <c r="E88" s="42">
        <v>45717491</v>
      </c>
      <c r="F88" s="44" t="s">
        <v>63</v>
      </c>
      <c r="G88" s="4">
        <v>70560</v>
      </c>
    </row>
    <row r="89" spans="1:8" s="7" customFormat="1" ht="30" customHeight="1" x14ac:dyDescent="0.25">
      <c r="A89" s="26">
        <f t="shared" ref="A89:D89" si="36">SUM(A90,A92,A94,A96)</f>
        <v>3445146274</v>
      </c>
      <c r="B89" s="26">
        <f t="shared" si="36"/>
        <v>2331144459</v>
      </c>
      <c r="C89" s="27">
        <f t="shared" si="36"/>
        <v>1601136622</v>
      </c>
      <c r="D89" s="26">
        <f t="shared" si="36"/>
        <v>2247517102</v>
      </c>
      <c r="E89" s="26">
        <f>SUM(E90,E92,E94,E96)</f>
        <v>3258254263</v>
      </c>
      <c r="F89" s="28" t="s">
        <v>64</v>
      </c>
      <c r="G89" s="4">
        <v>706</v>
      </c>
      <c r="H89" s="5" t="s">
        <v>4</v>
      </c>
    </row>
    <row r="90" spans="1:8" s="7" customFormat="1" ht="30" customHeight="1" x14ac:dyDescent="0.25">
      <c r="A90" s="29">
        <f t="shared" ref="A90:D90" si="37">SUM(A91)</f>
        <v>3321562006</v>
      </c>
      <c r="B90" s="29">
        <f t="shared" si="37"/>
        <v>2188710144</v>
      </c>
      <c r="C90" s="30">
        <f t="shared" si="37"/>
        <v>1420656786</v>
      </c>
      <c r="D90" s="29">
        <f t="shared" si="37"/>
        <v>2059145436</v>
      </c>
      <c r="E90" s="29">
        <f>SUM(E91)</f>
        <v>3015837255</v>
      </c>
      <c r="F90" s="41" t="s">
        <v>65</v>
      </c>
      <c r="G90" s="4">
        <v>7061</v>
      </c>
      <c r="H90" s="5"/>
    </row>
    <row r="91" spans="1:8" ht="30" customHeight="1" x14ac:dyDescent="0.25">
      <c r="A91" s="42">
        <v>3321562006</v>
      </c>
      <c r="B91" s="42">
        <v>2188710144</v>
      </c>
      <c r="C91" s="43">
        <v>1420656786</v>
      </c>
      <c r="D91" s="42">
        <v>2059145436</v>
      </c>
      <c r="E91" s="42">
        <v>3015837255</v>
      </c>
      <c r="F91" s="44" t="s">
        <v>65</v>
      </c>
      <c r="G91" s="4">
        <v>70610</v>
      </c>
    </row>
    <row r="92" spans="1:8" s="7" customFormat="1" ht="30" customHeight="1" x14ac:dyDescent="0.25">
      <c r="A92" s="29">
        <f t="shared" ref="A92:D92" si="38">SUM(A93)</f>
        <v>112457635</v>
      </c>
      <c r="B92" s="29">
        <f t="shared" si="38"/>
        <v>123658520</v>
      </c>
      <c r="C92" s="30">
        <f t="shared" si="38"/>
        <v>146765931</v>
      </c>
      <c r="D92" s="29">
        <f t="shared" si="38"/>
        <v>95544076</v>
      </c>
      <c r="E92" s="29">
        <f>SUM(E93)</f>
        <v>98720776</v>
      </c>
      <c r="F92" s="41" t="s">
        <v>66</v>
      </c>
      <c r="G92" s="4">
        <v>7062</v>
      </c>
      <c r="H92" s="5"/>
    </row>
    <row r="93" spans="1:8" ht="30" customHeight="1" x14ac:dyDescent="0.25">
      <c r="A93" s="42">
        <v>112457635</v>
      </c>
      <c r="B93" s="42">
        <v>123658520</v>
      </c>
      <c r="C93" s="43">
        <v>146765931</v>
      </c>
      <c r="D93" s="42">
        <v>95544076</v>
      </c>
      <c r="E93" s="42">
        <v>98720776</v>
      </c>
      <c r="F93" s="44" t="s">
        <v>66</v>
      </c>
      <c r="G93" s="4">
        <v>70620</v>
      </c>
    </row>
    <row r="94" spans="1:8" s="7" customFormat="1" ht="30" customHeight="1" x14ac:dyDescent="0.25">
      <c r="A94" s="29">
        <f t="shared" ref="A94:D96" si="39">SUM(A95)</f>
        <v>11126633</v>
      </c>
      <c r="B94" s="29">
        <f t="shared" si="39"/>
        <v>18775795</v>
      </c>
      <c r="C94" s="30">
        <f t="shared" si="39"/>
        <v>33713905</v>
      </c>
      <c r="D94" s="29">
        <f t="shared" si="39"/>
        <v>92827590</v>
      </c>
      <c r="E94" s="29">
        <f>SUM(E95)</f>
        <v>143621232</v>
      </c>
      <c r="F94" s="41" t="s">
        <v>67</v>
      </c>
      <c r="G94" s="4">
        <v>7063</v>
      </c>
      <c r="H94" s="5"/>
    </row>
    <row r="95" spans="1:8" ht="30" customHeight="1" x14ac:dyDescent="0.25">
      <c r="A95" s="42">
        <v>11126633</v>
      </c>
      <c r="B95" s="42">
        <v>18775795</v>
      </c>
      <c r="C95" s="43">
        <v>33713905</v>
      </c>
      <c r="D95" s="42">
        <v>92827590</v>
      </c>
      <c r="E95" s="42">
        <v>143621232</v>
      </c>
      <c r="F95" s="44" t="s">
        <v>67</v>
      </c>
      <c r="G95" s="4">
        <v>70630</v>
      </c>
    </row>
    <row r="96" spans="1:8" s="7" customFormat="1" ht="30" customHeight="1" x14ac:dyDescent="0.25">
      <c r="A96" s="29">
        <f t="shared" si="39"/>
        <v>0</v>
      </c>
      <c r="B96" s="29">
        <f t="shared" si="39"/>
        <v>0</v>
      </c>
      <c r="C96" s="30">
        <f t="shared" si="39"/>
        <v>0</v>
      </c>
      <c r="D96" s="29">
        <f t="shared" si="39"/>
        <v>0</v>
      </c>
      <c r="E96" s="29">
        <f>SUM(E97)</f>
        <v>75000</v>
      </c>
      <c r="F96" s="41" t="s">
        <v>68</v>
      </c>
      <c r="G96" s="4">
        <v>7064</v>
      </c>
      <c r="H96" s="5"/>
    </row>
    <row r="97" spans="1:8" ht="30" customHeight="1" x14ac:dyDescent="0.25">
      <c r="A97" s="42">
        <v>0</v>
      </c>
      <c r="B97" s="42">
        <v>0</v>
      </c>
      <c r="C97" s="43">
        <v>0</v>
      </c>
      <c r="D97" s="42">
        <v>0</v>
      </c>
      <c r="E97" s="42">
        <v>75000</v>
      </c>
      <c r="F97" s="44" t="s">
        <v>68</v>
      </c>
      <c r="G97" s="4">
        <v>70640</v>
      </c>
    </row>
    <row r="98" spans="1:8" s="7" customFormat="1" ht="30" customHeight="1" x14ac:dyDescent="0.25">
      <c r="A98" s="26">
        <f t="shared" ref="A98:D98" si="40">SUM(A99,A103,A108,A113,A115,A117)</f>
        <v>8441226693</v>
      </c>
      <c r="B98" s="26">
        <f t="shared" si="40"/>
        <v>8259094409</v>
      </c>
      <c r="C98" s="27">
        <f t="shared" si="40"/>
        <v>8819628138</v>
      </c>
      <c r="D98" s="26">
        <f t="shared" si="40"/>
        <v>7697511860</v>
      </c>
      <c r="E98" s="26">
        <f>SUM(E99,E103,E108,E113,E115,E117)</f>
        <v>7614521275</v>
      </c>
      <c r="F98" s="28" t="s">
        <v>69</v>
      </c>
      <c r="G98" s="4">
        <v>707</v>
      </c>
      <c r="H98" s="5" t="s">
        <v>4</v>
      </c>
    </row>
    <row r="99" spans="1:8" s="7" customFormat="1" ht="30" customHeight="1" x14ac:dyDescent="0.25">
      <c r="A99" s="29">
        <f t="shared" ref="A99:D99" si="41">SUM(A100:A102)</f>
        <v>1180281363</v>
      </c>
      <c r="B99" s="29">
        <f t="shared" si="41"/>
        <v>1142335023</v>
      </c>
      <c r="C99" s="30">
        <f t="shared" si="41"/>
        <v>1154698968</v>
      </c>
      <c r="D99" s="29">
        <f t="shared" si="41"/>
        <v>1031206336</v>
      </c>
      <c r="E99" s="29">
        <f>SUM(E100:E102)</f>
        <v>2960044039</v>
      </c>
      <c r="F99" s="41" t="s">
        <v>70</v>
      </c>
      <c r="G99" s="4">
        <v>7071</v>
      </c>
      <c r="H99" s="5"/>
    </row>
    <row r="100" spans="1:8" ht="30" customHeight="1" x14ac:dyDescent="0.25">
      <c r="A100" s="32">
        <v>949312719</v>
      </c>
      <c r="B100" s="32">
        <v>917650888</v>
      </c>
      <c r="C100" s="33">
        <v>894777130</v>
      </c>
      <c r="D100" s="32">
        <v>950106343</v>
      </c>
      <c r="E100" s="32">
        <v>2912593828</v>
      </c>
      <c r="F100" s="34" t="s">
        <v>71</v>
      </c>
      <c r="G100" s="4">
        <v>70711</v>
      </c>
    </row>
    <row r="101" spans="1:8" ht="30" customHeight="1" x14ac:dyDescent="0.25">
      <c r="A101" s="35">
        <v>170710538</v>
      </c>
      <c r="B101" s="35">
        <v>168309929</v>
      </c>
      <c r="C101" s="36">
        <v>206880576</v>
      </c>
      <c r="D101" s="35">
        <v>59955006</v>
      </c>
      <c r="E101" s="35">
        <v>47015841</v>
      </c>
      <c r="F101" s="37" t="s">
        <v>72</v>
      </c>
      <c r="G101" s="4">
        <v>70712</v>
      </c>
    </row>
    <row r="102" spans="1:8" ht="30" customHeight="1" x14ac:dyDescent="0.25">
      <c r="A102" s="38">
        <v>60258106</v>
      </c>
      <c r="B102" s="38">
        <v>56374206</v>
      </c>
      <c r="C102" s="39">
        <v>53041262</v>
      </c>
      <c r="D102" s="38">
        <v>21144987</v>
      </c>
      <c r="E102" s="38">
        <v>434370</v>
      </c>
      <c r="F102" s="40" t="s">
        <v>73</v>
      </c>
      <c r="G102" s="4">
        <v>70713</v>
      </c>
    </row>
    <row r="103" spans="1:8" s="7" customFormat="1" ht="30" customHeight="1" x14ac:dyDescent="0.25">
      <c r="A103" s="29">
        <f t="shared" ref="A103:D103" si="42">SUM(A104:A107)</f>
        <v>2077184231</v>
      </c>
      <c r="B103" s="29">
        <f t="shared" si="42"/>
        <v>2048492125</v>
      </c>
      <c r="C103" s="30">
        <f t="shared" si="42"/>
        <v>2039194525</v>
      </c>
      <c r="D103" s="29">
        <f t="shared" si="42"/>
        <v>2050496472</v>
      </c>
      <c r="E103" s="29">
        <f t="shared" ref="E103" si="43">SUM(E104:E107)</f>
        <v>929775191</v>
      </c>
      <c r="F103" s="41" t="s">
        <v>74</v>
      </c>
      <c r="G103" s="4">
        <v>7072</v>
      </c>
      <c r="H103" s="5"/>
    </row>
    <row r="104" spans="1:8" ht="30" customHeight="1" x14ac:dyDescent="0.25">
      <c r="A104" s="32">
        <v>1069762327</v>
      </c>
      <c r="B104" s="32">
        <v>1072537813</v>
      </c>
      <c r="C104" s="33">
        <v>1080817816</v>
      </c>
      <c r="D104" s="32">
        <v>1038995938</v>
      </c>
      <c r="E104" s="32">
        <v>905540282</v>
      </c>
      <c r="F104" s="34" t="s">
        <v>75</v>
      </c>
      <c r="G104" s="4">
        <v>70721</v>
      </c>
    </row>
    <row r="105" spans="1:8" ht="30" customHeight="1" x14ac:dyDescent="0.25">
      <c r="A105" s="35">
        <v>886396985</v>
      </c>
      <c r="B105" s="35">
        <v>858040198</v>
      </c>
      <c r="C105" s="36">
        <v>842717250</v>
      </c>
      <c r="D105" s="35">
        <v>889464754</v>
      </c>
      <c r="E105" s="35">
        <v>742480</v>
      </c>
      <c r="F105" s="37" t="s">
        <v>76</v>
      </c>
      <c r="G105" s="4">
        <v>70722</v>
      </c>
    </row>
    <row r="106" spans="1:8" s="7" customFormat="1" ht="30" customHeight="1" x14ac:dyDescent="0.25">
      <c r="A106" s="35">
        <v>17025285</v>
      </c>
      <c r="B106" s="35">
        <v>16993606</v>
      </c>
      <c r="C106" s="36">
        <v>16963434</v>
      </c>
      <c r="D106" s="35">
        <v>15122016</v>
      </c>
      <c r="E106" s="35">
        <v>12187981</v>
      </c>
      <c r="F106" s="37" t="s">
        <v>77</v>
      </c>
      <c r="G106" s="4">
        <v>70723</v>
      </c>
      <c r="H106" s="5"/>
    </row>
    <row r="107" spans="1:8" s="7" customFormat="1" ht="30" customHeight="1" x14ac:dyDescent="0.25">
      <c r="A107" s="38">
        <v>103999634</v>
      </c>
      <c r="B107" s="38">
        <v>100920508</v>
      </c>
      <c r="C107" s="39">
        <v>98696025</v>
      </c>
      <c r="D107" s="38">
        <v>106913764</v>
      </c>
      <c r="E107" s="38">
        <v>11304448</v>
      </c>
      <c r="F107" s="40" t="s">
        <v>78</v>
      </c>
      <c r="G107" s="4">
        <v>70724</v>
      </c>
      <c r="H107" s="5"/>
    </row>
    <row r="108" spans="1:8" s="7" customFormat="1" ht="30" customHeight="1" x14ac:dyDescent="0.25">
      <c r="A108" s="29">
        <f t="shared" ref="A108:D108" si="44">SUM(A109:A112)</f>
        <v>4773308990</v>
      </c>
      <c r="B108" s="29">
        <f t="shared" si="44"/>
        <v>4759678352</v>
      </c>
      <c r="C108" s="30">
        <f t="shared" si="44"/>
        <v>5165015811</v>
      </c>
      <c r="D108" s="29">
        <f t="shared" si="44"/>
        <v>4224457039</v>
      </c>
      <c r="E108" s="29">
        <f t="shared" ref="E108" si="45">SUM(E109:E112)</f>
        <v>3482742374</v>
      </c>
      <c r="F108" s="41" t="s">
        <v>79</v>
      </c>
      <c r="G108" s="4">
        <v>7073</v>
      </c>
      <c r="H108" s="5"/>
    </row>
    <row r="109" spans="1:8" s="7" customFormat="1" ht="30" customHeight="1" x14ac:dyDescent="0.25">
      <c r="A109" s="32">
        <v>4079278992</v>
      </c>
      <c r="B109" s="32">
        <v>4061421137</v>
      </c>
      <c r="C109" s="33">
        <v>4414664941</v>
      </c>
      <c r="D109" s="32">
        <v>3575471395</v>
      </c>
      <c r="E109" s="32">
        <v>2861195026</v>
      </c>
      <c r="F109" s="34" t="s">
        <v>80</v>
      </c>
      <c r="G109" s="4">
        <v>70731</v>
      </c>
      <c r="H109" s="5"/>
    </row>
    <row r="110" spans="1:8" s="7" customFormat="1" ht="30" customHeight="1" x14ac:dyDescent="0.25">
      <c r="A110" s="35">
        <v>639320753</v>
      </c>
      <c r="B110" s="35">
        <v>641923513</v>
      </c>
      <c r="C110" s="36">
        <v>668905919</v>
      </c>
      <c r="D110" s="35">
        <v>561760667</v>
      </c>
      <c r="E110" s="35">
        <v>578964413</v>
      </c>
      <c r="F110" s="37" t="s">
        <v>81</v>
      </c>
      <c r="G110" s="4">
        <v>70732</v>
      </c>
      <c r="H110" s="5"/>
    </row>
    <row r="111" spans="1:8" s="7" customFormat="1" ht="30" customHeight="1" x14ac:dyDescent="0.25">
      <c r="A111" s="35">
        <v>26932180</v>
      </c>
      <c r="B111" s="35">
        <v>27361654</v>
      </c>
      <c r="C111" s="36">
        <v>28093658</v>
      </c>
      <c r="D111" s="35">
        <v>54750698</v>
      </c>
      <c r="E111" s="35">
        <v>4783314</v>
      </c>
      <c r="F111" s="37" t="s">
        <v>82</v>
      </c>
      <c r="G111" s="4">
        <v>70733</v>
      </c>
      <c r="H111" s="5"/>
    </row>
    <row r="112" spans="1:8" s="7" customFormat="1" ht="30" customHeight="1" x14ac:dyDescent="0.25">
      <c r="A112" s="38">
        <v>27777065</v>
      </c>
      <c r="B112" s="38">
        <v>28972048</v>
      </c>
      <c r="C112" s="39">
        <v>53351293</v>
      </c>
      <c r="D112" s="38">
        <v>32474279</v>
      </c>
      <c r="E112" s="38">
        <v>37799621</v>
      </c>
      <c r="F112" s="40" t="s">
        <v>83</v>
      </c>
      <c r="G112" s="4">
        <v>70734</v>
      </c>
      <c r="H112" s="5"/>
    </row>
    <row r="113" spans="1:8" s="7" customFormat="1" ht="30" customHeight="1" x14ac:dyDescent="0.25">
      <c r="A113" s="29">
        <f t="shared" ref="A113:D113" si="46">SUM(A114)</f>
        <v>151775159</v>
      </c>
      <c r="B113" s="29">
        <f t="shared" si="46"/>
        <v>142450458</v>
      </c>
      <c r="C113" s="30">
        <f t="shared" si="46"/>
        <v>191020736</v>
      </c>
      <c r="D113" s="29">
        <f t="shared" si="46"/>
        <v>175210457</v>
      </c>
      <c r="E113" s="29">
        <f>SUM(E114)</f>
        <v>118162178</v>
      </c>
      <c r="F113" s="41" t="s">
        <v>84</v>
      </c>
      <c r="G113" s="4">
        <v>7074</v>
      </c>
      <c r="H113" s="5"/>
    </row>
    <row r="114" spans="1:8" s="7" customFormat="1" ht="30" customHeight="1" x14ac:dyDescent="0.25">
      <c r="A114" s="42">
        <v>151775159</v>
      </c>
      <c r="B114" s="42">
        <v>142450458</v>
      </c>
      <c r="C114" s="43">
        <v>191020736</v>
      </c>
      <c r="D114" s="42">
        <v>175210457</v>
      </c>
      <c r="E114" s="42">
        <v>118162178</v>
      </c>
      <c r="F114" s="44" t="s">
        <v>85</v>
      </c>
      <c r="G114" s="4">
        <v>70740</v>
      </c>
      <c r="H114" s="5"/>
    </row>
    <row r="115" spans="1:8" s="7" customFormat="1" ht="30" customHeight="1" x14ac:dyDescent="0.25">
      <c r="A115" s="29">
        <f t="shared" ref="A115:D115" si="47">SUM(A116)</f>
        <v>9835304</v>
      </c>
      <c r="B115" s="29">
        <f t="shared" si="47"/>
        <v>6052686</v>
      </c>
      <c r="C115" s="30">
        <f t="shared" si="47"/>
        <v>15527036</v>
      </c>
      <c r="D115" s="29">
        <f t="shared" si="47"/>
        <v>8057918</v>
      </c>
      <c r="E115" s="29">
        <f>SUM(E116)</f>
        <v>3288331</v>
      </c>
      <c r="F115" s="41" t="s">
        <v>86</v>
      </c>
      <c r="G115" s="4">
        <v>7075</v>
      </c>
      <c r="H115" s="5"/>
    </row>
    <row r="116" spans="1:8" s="7" customFormat="1" ht="30" customHeight="1" x14ac:dyDescent="0.25">
      <c r="A116" s="42">
        <v>9835304</v>
      </c>
      <c r="B116" s="42">
        <v>6052686</v>
      </c>
      <c r="C116" s="43">
        <v>15527036</v>
      </c>
      <c r="D116" s="42">
        <v>8057918</v>
      </c>
      <c r="E116" s="42">
        <v>3288331</v>
      </c>
      <c r="F116" s="44" t="s">
        <v>86</v>
      </c>
      <c r="G116" s="4">
        <v>70750</v>
      </c>
      <c r="H116" s="5"/>
    </row>
    <row r="117" spans="1:8" s="7" customFormat="1" ht="30" customHeight="1" x14ac:dyDescent="0.25">
      <c r="A117" s="29">
        <f t="shared" ref="A117:D117" si="48">SUM(A118)</f>
        <v>248841646</v>
      </c>
      <c r="B117" s="29">
        <f t="shared" si="48"/>
        <v>160085765</v>
      </c>
      <c r="C117" s="30">
        <f t="shared" si="48"/>
        <v>254171062</v>
      </c>
      <c r="D117" s="29">
        <f t="shared" si="48"/>
        <v>208083638</v>
      </c>
      <c r="E117" s="29">
        <f>SUM(E118)</f>
        <v>120509162</v>
      </c>
      <c r="F117" s="41" t="s">
        <v>87</v>
      </c>
      <c r="G117" s="4">
        <v>7076</v>
      </c>
      <c r="H117" s="5"/>
    </row>
    <row r="118" spans="1:8" s="7" customFormat="1" ht="30" customHeight="1" x14ac:dyDescent="0.25">
      <c r="A118" s="42">
        <v>248841646</v>
      </c>
      <c r="B118" s="42">
        <v>160085765</v>
      </c>
      <c r="C118" s="43">
        <v>254171062</v>
      </c>
      <c r="D118" s="42">
        <v>208083638</v>
      </c>
      <c r="E118" s="42">
        <v>120509162</v>
      </c>
      <c r="F118" s="44" t="s">
        <v>87</v>
      </c>
      <c r="G118" s="4">
        <v>70760</v>
      </c>
      <c r="H118" s="5"/>
    </row>
    <row r="119" spans="1:8" s="7" customFormat="1" ht="30" customHeight="1" x14ac:dyDescent="0.25">
      <c r="A119" s="26">
        <f t="shared" ref="A119:D119" si="49">SUM(A120,A122,A124,A126,A128)</f>
        <v>1139047228</v>
      </c>
      <c r="B119" s="26">
        <f t="shared" si="49"/>
        <v>1290333692</v>
      </c>
      <c r="C119" s="27">
        <f t="shared" si="49"/>
        <v>1472733524</v>
      </c>
      <c r="D119" s="26">
        <f t="shared" si="49"/>
        <v>1081732810</v>
      </c>
      <c r="E119" s="26">
        <f>SUM(E120,E122,E124,E126,E128)</f>
        <v>1115435525</v>
      </c>
      <c r="F119" s="28" t="s">
        <v>88</v>
      </c>
      <c r="G119" s="4">
        <v>708</v>
      </c>
      <c r="H119" s="5" t="s">
        <v>4</v>
      </c>
    </row>
    <row r="120" spans="1:8" s="7" customFormat="1" ht="30" customHeight="1" x14ac:dyDescent="0.25">
      <c r="A120" s="29">
        <f t="shared" ref="A120:D120" si="50">SUM(A121)</f>
        <v>237710854</v>
      </c>
      <c r="B120" s="29">
        <f t="shared" si="50"/>
        <v>368908135</v>
      </c>
      <c r="C120" s="30">
        <f t="shared" si="50"/>
        <v>567304346</v>
      </c>
      <c r="D120" s="29">
        <f t="shared" si="50"/>
        <v>312985508</v>
      </c>
      <c r="E120" s="29">
        <f>SUM(E121)</f>
        <v>414336606</v>
      </c>
      <c r="F120" s="41" t="s">
        <v>89</v>
      </c>
      <c r="G120" s="4">
        <v>7081</v>
      </c>
      <c r="H120" s="5"/>
    </row>
    <row r="121" spans="1:8" s="7" customFormat="1" ht="30" customHeight="1" x14ac:dyDescent="0.25">
      <c r="A121" s="42">
        <v>237710854</v>
      </c>
      <c r="B121" s="42">
        <v>368908135</v>
      </c>
      <c r="C121" s="43">
        <v>567304346</v>
      </c>
      <c r="D121" s="42">
        <v>312985508</v>
      </c>
      <c r="E121" s="42">
        <v>414336606</v>
      </c>
      <c r="F121" s="44" t="s">
        <v>89</v>
      </c>
      <c r="G121" s="4">
        <v>70810</v>
      </c>
      <c r="H121" s="5"/>
    </row>
    <row r="122" spans="1:8" s="7" customFormat="1" ht="30" customHeight="1" x14ac:dyDescent="0.25">
      <c r="A122" s="29">
        <f t="shared" ref="A122:D122" si="51">SUM(A123)</f>
        <v>116790060</v>
      </c>
      <c r="B122" s="29">
        <f t="shared" si="51"/>
        <v>126897009</v>
      </c>
      <c r="C122" s="30">
        <f t="shared" si="51"/>
        <v>131564632</v>
      </c>
      <c r="D122" s="29">
        <f t="shared" si="51"/>
        <v>103258350</v>
      </c>
      <c r="E122" s="29">
        <f>SUM(E123)</f>
        <v>73453438</v>
      </c>
      <c r="F122" s="41" t="s">
        <v>90</v>
      </c>
      <c r="G122" s="4">
        <v>7082</v>
      </c>
      <c r="H122" s="5"/>
    </row>
    <row r="123" spans="1:8" s="7" customFormat="1" ht="30" customHeight="1" x14ac:dyDescent="0.25">
      <c r="A123" s="42">
        <v>116790060</v>
      </c>
      <c r="B123" s="42">
        <v>126897009</v>
      </c>
      <c r="C123" s="43">
        <v>131564632</v>
      </c>
      <c r="D123" s="42">
        <v>103258350</v>
      </c>
      <c r="E123" s="42">
        <v>73453438</v>
      </c>
      <c r="F123" s="44" t="s">
        <v>90</v>
      </c>
      <c r="G123" s="4">
        <v>70820</v>
      </c>
      <c r="H123" s="5"/>
    </row>
    <row r="124" spans="1:8" s="7" customFormat="1" ht="30" customHeight="1" x14ac:dyDescent="0.25">
      <c r="A124" s="29">
        <f t="shared" ref="A124:D124" si="52">SUM(A125)</f>
        <v>140061059</v>
      </c>
      <c r="B124" s="29">
        <f t="shared" si="52"/>
        <v>137702986</v>
      </c>
      <c r="C124" s="30">
        <f t="shared" si="52"/>
        <v>136018991</v>
      </c>
      <c r="D124" s="29">
        <f t="shared" si="52"/>
        <v>132640776</v>
      </c>
      <c r="E124" s="29">
        <f>SUM(E125)</f>
        <v>143528124</v>
      </c>
      <c r="F124" s="41" t="s">
        <v>91</v>
      </c>
      <c r="G124" s="4">
        <v>7083</v>
      </c>
      <c r="H124" s="5"/>
    </row>
    <row r="125" spans="1:8" s="7" customFormat="1" ht="30" customHeight="1" x14ac:dyDescent="0.25">
      <c r="A125" s="42">
        <v>140061059</v>
      </c>
      <c r="B125" s="42">
        <v>137702986</v>
      </c>
      <c r="C125" s="43">
        <v>136018991</v>
      </c>
      <c r="D125" s="42">
        <v>132640776</v>
      </c>
      <c r="E125" s="42">
        <v>143528124</v>
      </c>
      <c r="F125" s="44" t="s">
        <v>91</v>
      </c>
      <c r="G125" s="4">
        <v>70830</v>
      </c>
      <c r="H125" s="5"/>
    </row>
    <row r="126" spans="1:8" s="7" customFormat="1" ht="30" customHeight="1" x14ac:dyDescent="0.25">
      <c r="A126" s="29">
        <f t="shared" ref="A126:D126" si="53">SUM(A127)</f>
        <v>404864608</v>
      </c>
      <c r="B126" s="29">
        <f t="shared" si="53"/>
        <v>421864328</v>
      </c>
      <c r="C126" s="30">
        <f t="shared" si="53"/>
        <v>385706052</v>
      </c>
      <c r="D126" s="29">
        <f t="shared" si="53"/>
        <v>324203964</v>
      </c>
      <c r="E126" s="29">
        <f>SUM(E127)</f>
        <v>371648796</v>
      </c>
      <c r="F126" s="41" t="s">
        <v>92</v>
      </c>
      <c r="G126" s="4">
        <v>7084</v>
      </c>
      <c r="H126" s="5"/>
    </row>
    <row r="127" spans="1:8" s="7" customFormat="1" ht="30" customHeight="1" x14ac:dyDescent="0.25">
      <c r="A127" s="42">
        <v>404864608</v>
      </c>
      <c r="B127" s="42">
        <v>421864328</v>
      </c>
      <c r="C127" s="43">
        <v>385706052</v>
      </c>
      <c r="D127" s="42">
        <v>324203964</v>
      </c>
      <c r="E127" s="42">
        <v>371648796</v>
      </c>
      <c r="F127" s="44" t="s">
        <v>92</v>
      </c>
      <c r="G127" s="4">
        <v>70840</v>
      </c>
      <c r="H127" s="5"/>
    </row>
    <row r="128" spans="1:8" s="7" customFormat="1" ht="30" customHeight="1" x14ac:dyDescent="0.25">
      <c r="A128" s="29">
        <f t="shared" ref="A128:D128" si="54">SUM(A129)</f>
        <v>239620647</v>
      </c>
      <c r="B128" s="29">
        <f t="shared" si="54"/>
        <v>234961234</v>
      </c>
      <c r="C128" s="30">
        <f t="shared" si="54"/>
        <v>252139503</v>
      </c>
      <c r="D128" s="29">
        <f t="shared" si="54"/>
        <v>208644212</v>
      </c>
      <c r="E128" s="29">
        <f>SUM(E129)</f>
        <v>112468561</v>
      </c>
      <c r="F128" s="41" t="s">
        <v>93</v>
      </c>
      <c r="G128" s="4">
        <v>7086</v>
      </c>
      <c r="H128" s="5"/>
    </row>
    <row r="129" spans="1:8" s="7" customFormat="1" ht="30" customHeight="1" x14ac:dyDescent="0.25">
      <c r="A129" s="42">
        <v>239620647</v>
      </c>
      <c r="B129" s="42">
        <v>234961234</v>
      </c>
      <c r="C129" s="43">
        <v>252139503</v>
      </c>
      <c r="D129" s="42">
        <v>208644212</v>
      </c>
      <c r="E129" s="42">
        <v>112468561</v>
      </c>
      <c r="F129" s="44" t="s">
        <v>93</v>
      </c>
      <c r="G129" s="4">
        <v>70860</v>
      </c>
      <c r="H129" s="5"/>
    </row>
    <row r="130" spans="1:8" s="7" customFormat="1" ht="30" customHeight="1" x14ac:dyDescent="0.25">
      <c r="A130" s="26">
        <f>SUM(A131,A134,A137,A139,A141,A143,A145,A147)</f>
        <v>5330699872</v>
      </c>
      <c r="B130" s="26">
        <f>SUM(B131,B134,B137,B139,B141,B143,B145,B147)</f>
        <v>5539678395</v>
      </c>
      <c r="C130" s="27">
        <f>SUM(C131,C134,C137,C139,C141,C143,C145,C147)</f>
        <v>5655103019</v>
      </c>
      <c r="D130" s="26">
        <f>SUM(D131,D134,D137,D139,D141,D143,D145,D147)</f>
        <v>4705268216</v>
      </c>
      <c r="E130" s="26">
        <f>SUM(E131,E134,E137,E139,E141,E143,E145,E147)</f>
        <v>4810510895</v>
      </c>
      <c r="F130" s="28" t="s">
        <v>94</v>
      </c>
      <c r="G130" s="4">
        <v>709</v>
      </c>
      <c r="H130" s="5" t="s">
        <v>4</v>
      </c>
    </row>
    <row r="131" spans="1:8" s="7" customFormat="1" ht="30" customHeight="1" x14ac:dyDescent="0.25">
      <c r="A131" s="29">
        <f t="shared" ref="A131:E131" si="55">SUM(A132:A133)</f>
        <v>1462373156</v>
      </c>
      <c r="B131" s="29">
        <f t="shared" si="55"/>
        <v>1649615279</v>
      </c>
      <c r="C131" s="30">
        <f t="shared" si="55"/>
        <v>1917123687</v>
      </c>
      <c r="D131" s="29">
        <f t="shared" si="55"/>
        <v>1337725167</v>
      </c>
      <c r="E131" s="29">
        <f t="shared" si="55"/>
        <v>1289271610</v>
      </c>
      <c r="F131" s="41" t="s">
        <v>95</v>
      </c>
      <c r="G131" s="4">
        <v>7091</v>
      </c>
      <c r="H131" s="5"/>
    </row>
    <row r="132" spans="1:8" s="7" customFormat="1" ht="30" customHeight="1" x14ac:dyDescent="0.25">
      <c r="A132" s="32">
        <v>191816638</v>
      </c>
      <c r="B132" s="32">
        <v>191816638</v>
      </c>
      <c r="C132" s="33">
        <v>191816638</v>
      </c>
      <c r="D132" s="32">
        <v>184803876</v>
      </c>
      <c r="E132" s="32">
        <v>182203629</v>
      </c>
      <c r="F132" s="34" t="s">
        <v>96</v>
      </c>
      <c r="G132" s="4">
        <v>70911</v>
      </c>
      <c r="H132" s="5"/>
    </row>
    <row r="133" spans="1:8" s="7" customFormat="1" ht="30" customHeight="1" x14ac:dyDescent="0.25">
      <c r="A133" s="38">
        <v>1270556518</v>
      </c>
      <c r="B133" s="38">
        <v>1457798641</v>
      </c>
      <c r="C133" s="39">
        <v>1725307049</v>
      </c>
      <c r="D133" s="38">
        <v>1152921291</v>
      </c>
      <c r="E133" s="38">
        <v>1107067981</v>
      </c>
      <c r="F133" s="40" t="s">
        <v>97</v>
      </c>
      <c r="G133" s="4">
        <v>70912</v>
      </c>
      <c r="H133" s="5"/>
    </row>
    <row r="134" spans="1:8" s="7" customFormat="1" ht="30" customHeight="1" x14ac:dyDescent="0.25">
      <c r="A134" s="29">
        <f t="shared" ref="A134:D134" si="56">SUM(A135:A136)</f>
        <v>1179578233</v>
      </c>
      <c r="B134" s="29">
        <f t="shared" si="56"/>
        <v>1183541390</v>
      </c>
      <c r="C134" s="30">
        <f t="shared" si="56"/>
        <v>1210542814</v>
      </c>
      <c r="D134" s="29">
        <f t="shared" si="56"/>
        <v>1055425622</v>
      </c>
      <c r="E134" s="29">
        <f>SUM(E135:E136)</f>
        <v>1055947206</v>
      </c>
      <c r="F134" s="41" t="s">
        <v>98</v>
      </c>
      <c r="G134" s="4">
        <v>7092</v>
      </c>
      <c r="H134" s="5"/>
    </row>
    <row r="135" spans="1:8" s="7" customFormat="1" ht="30" customHeight="1" x14ac:dyDescent="0.25">
      <c r="A135" s="32">
        <v>1176370218</v>
      </c>
      <c r="B135" s="32">
        <v>1174779816</v>
      </c>
      <c r="C135" s="33">
        <v>1204180907</v>
      </c>
      <c r="D135" s="32">
        <v>1055425622</v>
      </c>
      <c r="E135" s="32">
        <v>1055940004</v>
      </c>
      <c r="F135" s="34" t="s">
        <v>98</v>
      </c>
      <c r="G135" s="4">
        <v>70921</v>
      </c>
      <c r="H135" s="5"/>
    </row>
    <row r="136" spans="1:8" s="7" customFormat="1" ht="30" customHeight="1" x14ac:dyDescent="0.25">
      <c r="A136" s="38">
        <v>3208015</v>
      </c>
      <c r="B136" s="38">
        <v>8761574</v>
      </c>
      <c r="C136" s="39">
        <v>6361907</v>
      </c>
      <c r="D136" s="38">
        <v>0</v>
      </c>
      <c r="E136" s="38">
        <v>7202</v>
      </c>
      <c r="F136" s="40" t="s">
        <v>99</v>
      </c>
      <c r="G136" s="4">
        <v>70922</v>
      </c>
      <c r="H136" s="5"/>
    </row>
    <row r="137" spans="1:8" s="7" customFormat="1" ht="30" customHeight="1" x14ac:dyDescent="0.25">
      <c r="A137" s="29">
        <f t="shared" ref="A137:D137" si="57">SUM(A138)</f>
        <v>219034299</v>
      </c>
      <c r="B137" s="29">
        <f t="shared" si="57"/>
        <v>220266437</v>
      </c>
      <c r="C137" s="30">
        <f t="shared" si="57"/>
        <v>218152735</v>
      </c>
      <c r="D137" s="29">
        <f t="shared" si="57"/>
        <v>164018433</v>
      </c>
      <c r="E137" s="29">
        <f>SUM(E138)</f>
        <v>166057734</v>
      </c>
      <c r="F137" s="41" t="s">
        <v>100</v>
      </c>
      <c r="G137" s="4">
        <v>7093</v>
      </c>
      <c r="H137" s="5"/>
    </row>
    <row r="138" spans="1:8" s="7" customFormat="1" ht="30" customHeight="1" x14ac:dyDescent="0.25">
      <c r="A138" s="42">
        <v>219034299</v>
      </c>
      <c r="B138" s="42">
        <v>220266437</v>
      </c>
      <c r="C138" s="43">
        <v>218152735</v>
      </c>
      <c r="D138" s="42">
        <v>164018433</v>
      </c>
      <c r="E138" s="42">
        <v>166057734</v>
      </c>
      <c r="F138" s="44" t="s">
        <v>100</v>
      </c>
      <c r="G138" s="4">
        <v>70930</v>
      </c>
      <c r="H138" s="5"/>
    </row>
    <row r="139" spans="1:8" s="7" customFormat="1" ht="30" customHeight="1" x14ac:dyDescent="0.25">
      <c r="A139" s="29">
        <f>SUM(A140:A140)</f>
        <v>897826945</v>
      </c>
      <c r="B139" s="29">
        <f>SUM(B140:B140)</f>
        <v>914744709</v>
      </c>
      <c r="C139" s="30">
        <f>SUM(C140:C140)</f>
        <v>831774621</v>
      </c>
      <c r="D139" s="29">
        <f>SUM(D140:D140)</f>
        <v>687314500</v>
      </c>
      <c r="E139" s="29">
        <f>SUM(E140:E140)</f>
        <v>735046596</v>
      </c>
      <c r="F139" s="41" t="s">
        <v>101</v>
      </c>
      <c r="G139" s="4">
        <v>7094</v>
      </c>
      <c r="H139" s="5"/>
    </row>
    <row r="140" spans="1:8" s="7" customFormat="1" ht="30" customHeight="1" x14ac:dyDescent="0.25">
      <c r="A140" s="42">
        <v>897826945</v>
      </c>
      <c r="B140" s="42">
        <v>914744709</v>
      </c>
      <c r="C140" s="43">
        <v>831774621</v>
      </c>
      <c r="D140" s="42">
        <v>687314500</v>
      </c>
      <c r="E140" s="42">
        <v>735046596</v>
      </c>
      <c r="F140" s="44" t="s">
        <v>101</v>
      </c>
      <c r="G140" s="4">
        <v>70941</v>
      </c>
      <c r="H140" s="5"/>
    </row>
    <row r="141" spans="1:8" s="7" customFormat="1" ht="30" customHeight="1" x14ac:dyDescent="0.25">
      <c r="A141" s="29">
        <f t="shared" ref="A141:D141" si="58">SUM(A142)</f>
        <v>67817241</v>
      </c>
      <c r="B141" s="29">
        <f t="shared" si="58"/>
        <v>104099352</v>
      </c>
      <c r="C141" s="30">
        <f t="shared" si="58"/>
        <v>108892433</v>
      </c>
      <c r="D141" s="29">
        <f t="shared" si="58"/>
        <v>195811965</v>
      </c>
      <c r="E141" s="29">
        <f>SUM(E142)</f>
        <v>360435664</v>
      </c>
      <c r="F141" s="41" t="s">
        <v>102</v>
      </c>
      <c r="G141" s="4">
        <v>7095</v>
      </c>
      <c r="H141" s="5"/>
    </row>
    <row r="142" spans="1:8" s="7" customFormat="1" ht="30" customHeight="1" x14ac:dyDescent="0.25">
      <c r="A142" s="42">
        <v>67817241</v>
      </c>
      <c r="B142" s="42">
        <v>104099352</v>
      </c>
      <c r="C142" s="43">
        <v>108892433</v>
      </c>
      <c r="D142" s="42">
        <v>195811965</v>
      </c>
      <c r="E142" s="42">
        <v>360435664</v>
      </c>
      <c r="F142" s="44" t="s">
        <v>102</v>
      </c>
      <c r="G142" s="4">
        <v>70950</v>
      </c>
      <c r="H142" s="5"/>
    </row>
    <row r="143" spans="1:8" s="7" customFormat="1" ht="30" customHeight="1" x14ac:dyDescent="0.25">
      <c r="A143" s="29">
        <f t="shared" ref="A143:D143" si="59">SUM(A144)</f>
        <v>63425308</v>
      </c>
      <c r="B143" s="29">
        <f t="shared" si="59"/>
        <v>53402109</v>
      </c>
      <c r="C143" s="30">
        <f t="shared" si="59"/>
        <v>49552958</v>
      </c>
      <c r="D143" s="29">
        <f t="shared" si="59"/>
        <v>77502063</v>
      </c>
      <c r="E143" s="29">
        <f>SUM(E144)</f>
        <v>58424379</v>
      </c>
      <c r="F143" s="41" t="s">
        <v>103</v>
      </c>
      <c r="G143" s="4">
        <v>7096</v>
      </c>
      <c r="H143" s="5"/>
    </row>
    <row r="144" spans="1:8" s="7" customFormat="1" ht="30" customHeight="1" x14ac:dyDescent="0.25">
      <c r="A144" s="42">
        <v>63425308</v>
      </c>
      <c r="B144" s="42">
        <v>53402109</v>
      </c>
      <c r="C144" s="43">
        <v>49552958</v>
      </c>
      <c r="D144" s="42">
        <v>77502063</v>
      </c>
      <c r="E144" s="42">
        <v>58424379</v>
      </c>
      <c r="F144" s="44" t="s">
        <v>103</v>
      </c>
      <c r="G144" s="4">
        <v>70960</v>
      </c>
      <c r="H144" s="5"/>
    </row>
    <row r="145" spans="1:8" s="7" customFormat="1" ht="30" customHeight="1" x14ac:dyDescent="0.25">
      <c r="A145" s="29">
        <f t="shared" ref="A145:D145" si="60">SUM(A146)</f>
        <v>15046181</v>
      </c>
      <c r="B145" s="29">
        <f t="shared" si="60"/>
        <v>14990733</v>
      </c>
      <c r="C145" s="30">
        <f t="shared" si="60"/>
        <v>14960777</v>
      </c>
      <c r="D145" s="29">
        <f t="shared" si="60"/>
        <v>15518284</v>
      </c>
      <c r="E145" s="29">
        <f>SUM(E146)</f>
        <v>23883599</v>
      </c>
      <c r="F145" s="41" t="s">
        <v>104</v>
      </c>
      <c r="G145" s="4">
        <v>7097</v>
      </c>
      <c r="H145" s="5"/>
    </row>
    <row r="146" spans="1:8" s="7" customFormat="1" ht="30" customHeight="1" x14ac:dyDescent="0.25">
      <c r="A146" s="42">
        <v>15046181</v>
      </c>
      <c r="B146" s="42">
        <v>14990733</v>
      </c>
      <c r="C146" s="43">
        <v>14960777</v>
      </c>
      <c r="D146" s="42">
        <v>15518284</v>
      </c>
      <c r="E146" s="42">
        <v>23883599</v>
      </c>
      <c r="F146" s="44" t="s">
        <v>104</v>
      </c>
      <c r="G146" s="4">
        <v>70970</v>
      </c>
      <c r="H146" s="5"/>
    </row>
    <row r="147" spans="1:8" s="7" customFormat="1" ht="30" customHeight="1" x14ac:dyDescent="0.25">
      <c r="A147" s="29">
        <f t="shared" ref="A147:D147" si="61">SUM(A148)</f>
        <v>1425598509</v>
      </c>
      <c r="B147" s="29">
        <f t="shared" si="61"/>
        <v>1399018386</v>
      </c>
      <c r="C147" s="30">
        <f t="shared" si="61"/>
        <v>1304102994</v>
      </c>
      <c r="D147" s="29">
        <f t="shared" si="61"/>
        <v>1171952182</v>
      </c>
      <c r="E147" s="29">
        <f>SUM(E148)</f>
        <v>1121444107</v>
      </c>
      <c r="F147" s="41" t="s">
        <v>105</v>
      </c>
      <c r="G147" s="4">
        <v>7098</v>
      </c>
      <c r="H147" s="5"/>
    </row>
    <row r="148" spans="1:8" s="7" customFormat="1" ht="30" customHeight="1" x14ac:dyDescent="0.25">
      <c r="A148" s="42">
        <v>1425598509</v>
      </c>
      <c r="B148" s="42">
        <v>1399018386</v>
      </c>
      <c r="C148" s="43">
        <v>1304102994</v>
      </c>
      <c r="D148" s="42">
        <v>1171952182</v>
      </c>
      <c r="E148" s="42">
        <v>1121444107</v>
      </c>
      <c r="F148" s="44" t="s">
        <v>105</v>
      </c>
      <c r="G148" s="4">
        <v>70980</v>
      </c>
      <c r="H148" s="5"/>
    </row>
    <row r="149" spans="1:8" s="7" customFormat="1" ht="30" customHeight="1" x14ac:dyDescent="0.25">
      <c r="A149" s="26">
        <f t="shared" ref="A149:D149" si="62">SUM(A150,A153,A155,A157,A159,A161,A163,A165)</f>
        <v>4264759988</v>
      </c>
      <c r="B149" s="26">
        <f t="shared" si="62"/>
        <v>4102011181</v>
      </c>
      <c r="C149" s="27">
        <f t="shared" si="62"/>
        <v>3951790892</v>
      </c>
      <c r="D149" s="26">
        <f t="shared" si="62"/>
        <v>3480248839</v>
      </c>
      <c r="E149" s="26">
        <f>SUM(E150,E153,E155,E157,E159,E161,E163,E165)</f>
        <v>2837793269</v>
      </c>
      <c r="F149" s="28" t="s">
        <v>106</v>
      </c>
      <c r="G149" s="4">
        <v>710</v>
      </c>
      <c r="H149" s="5" t="s">
        <v>4</v>
      </c>
    </row>
    <row r="150" spans="1:8" s="7" customFormat="1" ht="30" customHeight="1" x14ac:dyDescent="0.25">
      <c r="A150" s="29">
        <f t="shared" ref="A150:D150" si="63">SUM(A152,A151)</f>
        <v>1322074943</v>
      </c>
      <c r="B150" s="29">
        <f t="shared" si="63"/>
        <v>1245374164</v>
      </c>
      <c r="C150" s="30">
        <f t="shared" si="63"/>
        <v>1176519634</v>
      </c>
      <c r="D150" s="29">
        <f t="shared" si="63"/>
        <v>1031351467</v>
      </c>
      <c r="E150" s="29">
        <f>SUM(E152,E151)</f>
        <v>669111613</v>
      </c>
      <c r="F150" s="41" t="s">
        <v>107</v>
      </c>
      <c r="G150" s="4">
        <v>7101</v>
      </c>
      <c r="H150" s="5"/>
    </row>
    <row r="151" spans="1:8" s="7" customFormat="1" ht="30" customHeight="1" x14ac:dyDescent="0.25">
      <c r="A151" s="32">
        <v>446530729</v>
      </c>
      <c r="B151" s="32">
        <v>408088435</v>
      </c>
      <c r="C151" s="33">
        <v>373162463</v>
      </c>
      <c r="D151" s="32">
        <v>293231373</v>
      </c>
      <c r="E151" s="32">
        <v>5270422</v>
      </c>
      <c r="F151" s="34" t="s">
        <v>108</v>
      </c>
      <c r="G151" s="4">
        <v>71011</v>
      </c>
      <c r="H151" s="5"/>
    </row>
    <row r="152" spans="1:8" s="7" customFormat="1" ht="30" customHeight="1" x14ac:dyDescent="0.25">
      <c r="A152" s="38">
        <v>875544214</v>
      </c>
      <c r="B152" s="38">
        <v>837285729</v>
      </c>
      <c r="C152" s="39">
        <v>803357171</v>
      </c>
      <c r="D152" s="38">
        <v>738120094</v>
      </c>
      <c r="E152" s="38">
        <v>663841191</v>
      </c>
      <c r="F152" s="40" t="s">
        <v>109</v>
      </c>
      <c r="G152" s="4">
        <v>71012</v>
      </c>
      <c r="H152" s="5"/>
    </row>
    <row r="153" spans="1:8" s="7" customFormat="1" ht="30" customHeight="1" x14ac:dyDescent="0.25">
      <c r="A153" s="29">
        <f t="shared" ref="A153:D153" si="64">SUM(A154)</f>
        <v>2180367126</v>
      </c>
      <c r="B153" s="29">
        <f t="shared" si="64"/>
        <v>2054491897</v>
      </c>
      <c r="C153" s="30">
        <f t="shared" si="64"/>
        <v>1957730208</v>
      </c>
      <c r="D153" s="29">
        <f t="shared" si="64"/>
        <v>1819739527</v>
      </c>
      <c r="E153" s="29">
        <f>SUM(E154)</f>
        <v>1699576590</v>
      </c>
      <c r="F153" s="41" t="s">
        <v>110</v>
      </c>
      <c r="G153" s="4">
        <v>7102</v>
      </c>
      <c r="H153" s="5"/>
    </row>
    <row r="154" spans="1:8" s="7" customFormat="1" ht="30" customHeight="1" x14ac:dyDescent="0.25">
      <c r="A154" s="42">
        <v>2180367126</v>
      </c>
      <c r="B154" s="42">
        <v>2054491897</v>
      </c>
      <c r="C154" s="43">
        <v>1957730208</v>
      </c>
      <c r="D154" s="42">
        <v>1819739527</v>
      </c>
      <c r="E154" s="42">
        <v>1699576590</v>
      </c>
      <c r="F154" s="44" t="s">
        <v>110</v>
      </c>
      <c r="G154" s="4">
        <v>71020</v>
      </c>
      <c r="H154" s="5"/>
    </row>
    <row r="155" spans="1:8" s="7" customFormat="1" ht="30" customHeight="1" x14ac:dyDescent="0.25">
      <c r="A155" s="29">
        <f t="shared" ref="A155:D159" si="65">SUM(A156)</f>
        <v>490634956</v>
      </c>
      <c r="B155" s="29">
        <f t="shared" si="65"/>
        <v>488867799</v>
      </c>
      <c r="C155" s="30">
        <f t="shared" si="65"/>
        <v>486287817</v>
      </c>
      <c r="D155" s="29">
        <f t="shared" si="65"/>
        <v>344909237</v>
      </c>
      <c r="E155" s="29">
        <f>SUM(E156)</f>
        <v>308889264</v>
      </c>
      <c r="F155" s="41" t="s">
        <v>111</v>
      </c>
      <c r="G155" s="4">
        <v>7104</v>
      </c>
      <c r="H155" s="5"/>
    </row>
    <row r="156" spans="1:8" s="7" customFormat="1" ht="30" customHeight="1" x14ac:dyDescent="0.25">
      <c r="A156" s="42">
        <v>490634956</v>
      </c>
      <c r="B156" s="42">
        <v>488867799</v>
      </c>
      <c r="C156" s="43">
        <v>486287817</v>
      </c>
      <c r="D156" s="42">
        <v>344909237</v>
      </c>
      <c r="E156" s="42">
        <v>308889264</v>
      </c>
      <c r="F156" s="44" t="s">
        <v>111</v>
      </c>
      <c r="G156" s="4">
        <v>71040</v>
      </c>
      <c r="H156" s="5"/>
    </row>
    <row r="157" spans="1:8" s="7" customFormat="1" ht="30" customHeight="1" x14ac:dyDescent="0.25">
      <c r="A157" s="29">
        <f t="shared" si="65"/>
        <v>0</v>
      </c>
      <c r="B157" s="29">
        <f t="shared" si="65"/>
        <v>0</v>
      </c>
      <c r="C157" s="30">
        <f t="shared" si="65"/>
        <v>0</v>
      </c>
      <c r="D157" s="29">
        <f t="shared" si="65"/>
        <v>0</v>
      </c>
      <c r="E157" s="29">
        <f>SUM(E158)</f>
        <v>4909935</v>
      </c>
      <c r="F157" s="41" t="s">
        <v>112</v>
      </c>
      <c r="G157" s="4">
        <v>7105</v>
      </c>
      <c r="H157" s="5"/>
    </row>
    <row r="158" spans="1:8" s="7" customFormat="1" ht="30" customHeight="1" x14ac:dyDescent="0.25">
      <c r="A158" s="42">
        <v>0</v>
      </c>
      <c r="B158" s="42">
        <v>0</v>
      </c>
      <c r="C158" s="43">
        <v>0</v>
      </c>
      <c r="D158" s="42">
        <v>0</v>
      </c>
      <c r="E158" s="42">
        <v>4909935</v>
      </c>
      <c r="F158" s="44" t="s">
        <v>112</v>
      </c>
      <c r="G158" s="4">
        <v>71050</v>
      </c>
      <c r="H158" s="5"/>
    </row>
    <row r="159" spans="1:8" s="7" customFormat="1" ht="30" customHeight="1" x14ac:dyDescent="0.25">
      <c r="A159" s="29">
        <f t="shared" si="65"/>
        <v>0</v>
      </c>
      <c r="B159" s="29">
        <f t="shared" si="65"/>
        <v>0</v>
      </c>
      <c r="C159" s="30">
        <f t="shared" si="65"/>
        <v>0</v>
      </c>
      <c r="D159" s="29">
        <f t="shared" si="65"/>
        <v>135440</v>
      </c>
      <c r="E159" s="29">
        <f>SUM(E160)</f>
        <v>0</v>
      </c>
      <c r="F159" s="41" t="s">
        <v>113</v>
      </c>
      <c r="G159" s="4">
        <v>7106</v>
      </c>
      <c r="H159" s="5"/>
    </row>
    <row r="160" spans="1:8" s="7" customFormat="1" ht="30" customHeight="1" x14ac:dyDescent="0.25">
      <c r="A160" s="42">
        <v>0</v>
      </c>
      <c r="B160" s="42">
        <v>0</v>
      </c>
      <c r="C160" s="43">
        <v>0</v>
      </c>
      <c r="D160" s="42">
        <v>135440</v>
      </c>
      <c r="E160" s="42">
        <v>0</v>
      </c>
      <c r="F160" s="44" t="s">
        <v>113</v>
      </c>
      <c r="G160" s="4">
        <v>71060</v>
      </c>
      <c r="H160" s="5"/>
    </row>
    <row r="161" spans="1:8" s="7" customFormat="1" ht="30" customHeight="1" x14ac:dyDescent="0.25">
      <c r="A161" s="29">
        <f t="shared" ref="A161:D161" si="66">SUM(A162)</f>
        <v>142191019</v>
      </c>
      <c r="B161" s="29">
        <f t="shared" si="66"/>
        <v>185731839</v>
      </c>
      <c r="C161" s="30">
        <f t="shared" si="66"/>
        <v>203797350</v>
      </c>
      <c r="D161" s="29">
        <f t="shared" si="66"/>
        <v>124444794</v>
      </c>
      <c r="E161" s="29">
        <f>SUM(E162)</f>
        <v>110012109</v>
      </c>
      <c r="F161" s="41" t="s">
        <v>114</v>
      </c>
      <c r="G161" s="4">
        <v>7107</v>
      </c>
      <c r="H161" s="5"/>
    </row>
    <row r="162" spans="1:8" s="7" customFormat="1" ht="30" customHeight="1" x14ac:dyDescent="0.25">
      <c r="A162" s="42">
        <v>142191019</v>
      </c>
      <c r="B162" s="42">
        <v>185731839</v>
      </c>
      <c r="C162" s="43">
        <v>203797350</v>
      </c>
      <c r="D162" s="42">
        <v>124444794</v>
      </c>
      <c r="E162" s="42">
        <v>110012109</v>
      </c>
      <c r="F162" s="44" t="s">
        <v>114</v>
      </c>
      <c r="G162" s="4">
        <v>71070</v>
      </c>
      <c r="H162" s="5"/>
    </row>
    <row r="163" spans="1:8" s="7" customFormat="1" ht="30" customHeight="1" x14ac:dyDescent="0.25">
      <c r="A163" s="29">
        <f t="shared" ref="A163:D163" si="67">SUM(A164)</f>
        <v>1576665</v>
      </c>
      <c r="B163" s="29">
        <f t="shared" si="67"/>
        <v>1570176</v>
      </c>
      <c r="C163" s="30">
        <f t="shared" si="67"/>
        <v>5177667</v>
      </c>
      <c r="D163" s="29">
        <f t="shared" si="67"/>
        <v>1274824</v>
      </c>
      <c r="E163" s="29">
        <f>SUM(E164)</f>
        <v>982297</v>
      </c>
      <c r="F163" s="41" t="s">
        <v>115</v>
      </c>
      <c r="G163" s="4">
        <v>7108</v>
      </c>
      <c r="H163" s="5"/>
    </row>
    <row r="164" spans="1:8" s="7" customFormat="1" ht="30" customHeight="1" x14ac:dyDescent="0.25">
      <c r="A164" s="42">
        <v>1576665</v>
      </c>
      <c r="B164" s="42">
        <v>1570176</v>
      </c>
      <c r="C164" s="43">
        <v>5177667</v>
      </c>
      <c r="D164" s="42">
        <v>1274824</v>
      </c>
      <c r="E164" s="42">
        <v>982297</v>
      </c>
      <c r="F164" s="44" t="s">
        <v>115</v>
      </c>
      <c r="G164" s="4">
        <v>71080</v>
      </c>
      <c r="H164" s="5"/>
    </row>
    <row r="165" spans="1:8" s="7" customFormat="1" ht="30" customHeight="1" x14ac:dyDescent="0.25">
      <c r="A165" s="29">
        <f t="shared" ref="A165:D165" si="68">SUM(A166)</f>
        <v>127915279</v>
      </c>
      <c r="B165" s="29">
        <f t="shared" si="68"/>
        <v>125975306</v>
      </c>
      <c r="C165" s="30">
        <f t="shared" si="68"/>
        <v>122278216</v>
      </c>
      <c r="D165" s="29">
        <f t="shared" si="68"/>
        <v>158393550</v>
      </c>
      <c r="E165" s="29">
        <f>SUM(E166)</f>
        <v>44311461</v>
      </c>
      <c r="F165" s="41" t="s">
        <v>116</v>
      </c>
      <c r="G165" s="4">
        <v>7109</v>
      </c>
      <c r="H165" s="5"/>
    </row>
    <row r="166" spans="1:8" s="7" customFormat="1" ht="30" customHeight="1" x14ac:dyDescent="0.25">
      <c r="A166" s="32">
        <v>127915279</v>
      </c>
      <c r="B166" s="32">
        <v>125975306</v>
      </c>
      <c r="C166" s="33">
        <v>122278216</v>
      </c>
      <c r="D166" s="32">
        <v>158393550</v>
      </c>
      <c r="E166" s="32">
        <v>44311461</v>
      </c>
      <c r="F166" s="34" t="s">
        <v>116</v>
      </c>
      <c r="G166" s="4">
        <v>71090</v>
      </c>
      <c r="H166" s="5"/>
    </row>
  </sheetData>
  <conditionalFormatting sqref="G14">
    <cfRule type="duplicateValues" dxfId="52" priority="52"/>
  </conditionalFormatting>
  <conditionalFormatting sqref="G18">
    <cfRule type="duplicateValues" dxfId="51" priority="51"/>
  </conditionalFormatting>
  <conditionalFormatting sqref="G20">
    <cfRule type="duplicateValues" dxfId="50" priority="50"/>
  </conditionalFormatting>
  <conditionalFormatting sqref="G22">
    <cfRule type="duplicateValues" dxfId="49" priority="49"/>
  </conditionalFormatting>
  <conditionalFormatting sqref="G24">
    <cfRule type="duplicateValues" dxfId="48" priority="48"/>
  </conditionalFormatting>
  <conditionalFormatting sqref="G26">
    <cfRule type="duplicateValues" dxfId="47" priority="3"/>
  </conditionalFormatting>
  <conditionalFormatting sqref="G31">
    <cfRule type="duplicateValues" dxfId="46" priority="47"/>
  </conditionalFormatting>
  <conditionalFormatting sqref="G33">
    <cfRule type="duplicateValues" dxfId="45" priority="46"/>
  </conditionalFormatting>
  <conditionalFormatting sqref="G35">
    <cfRule type="duplicateValues" dxfId="44" priority="45"/>
  </conditionalFormatting>
  <conditionalFormatting sqref="G40">
    <cfRule type="duplicateValues" dxfId="43" priority="44"/>
  </conditionalFormatting>
  <conditionalFormatting sqref="G42">
    <cfRule type="duplicateValues" dxfId="42" priority="43"/>
  </conditionalFormatting>
  <conditionalFormatting sqref="G44">
    <cfRule type="duplicateValues" dxfId="41" priority="42"/>
  </conditionalFormatting>
  <conditionalFormatting sqref="G46">
    <cfRule type="duplicateValues" dxfId="40" priority="41"/>
  </conditionalFormatting>
  <conditionalFormatting sqref="G48">
    <cfRule type="duplicateValues" dxfId="39" priority="40"/>
  </conditionalFormatting>
  <conditionalFormatting sqref="G54">
    <cfRule type="duplicateValues" dxfId="38" priority="39"/>
  </conditionalFormatting>
  <conditionalFormatting sqref="G58">
    <cfRule type="duplicateValues" dxfId="37" priority="38"/>
  </conditionalFormatting>
  <conditionalFormatting sqref="G61">
    <cfRule type="duplicateValues" dxfId="36" priority="37"/>
  </conditionalFormatting>
  <conditionalFormatting sqref="G64">
    <cfRule type="duplicateValues" dxfId="35" priority="36"/>
  </conditionalFormatting>
  <conditionalFormatting sqref="G69">
    <cfRule type="duplicateValues" dxfId="34" priority="35"/>
  </conditionalFormatting>
  <conditionalFormatting sqref="G71">
    <cfRule type="duplicateValues" dxfId="33" priority="34"/>
  </conditionalFormatting>
  <conditionalFormatting sqref="G74">
    <cfRule type="duplicateValues" dxfId="32" priority="33"/>
  </conditionalFormatting>
  <conditionalFormatting sqref="G79">
    <cfRule type="duplicateValues" dxfId="31" priority="32"/>
  </conditionalFormatting>
  <conditionalFormatting sqref="G81">
    <cfRule type="duplicateValues" dxfId="30" priority="31"/>
  </conditionalFormatting>
  <conditionalFormatting sqref="G83">
    <cfRule type="duplicateValues" dxfId="29" priority="30"/>
  </conditionalFormatting>
  <conditionalFormatting sqref="G85">
    <cfRule type="duplicateValues" dxfId="28" priority="29"/>
  </conditionalFormatting>
  <conditionalFormatting sqref="G87">
    <cfRule type="duplicateValues" dxfId="27" priority="28"/>
  </conditionalFormatting>
  <conditionalFormatting sqref="G92">
    <cfRule type="duplicateValues" dxfId="26" priority="27"/>
  </conditionalFormatting>
  <conditionalFormatting sqref="G94">
    <cfRule type="duplicateValues" dxfId="25" priority="26"/>
  </conditionalFormatting>
  <conditionalFormatting sqref="G96">
    <cfRule type="duplicateValues" dxfId="24" priority="4"/>
  </conditionalFormatting>
  <conditionalFormatting sqref="G103">
    <cfRule type="duplicateValues" dxfId="23" priority="25"/>
  </conditionalFormatting>
  <conditionalFormatting sqref="G108">
    <cfRule type="duplicateValues" dxfId="22" priority="24"/>
  </conditionalFormatting>
  <conditionalFormatting sqref="G113">
    <cfRule type="duplicateValues" dxfId="21" priority="23"/>
  </conditionalFormatting>
  <conditionalFormatting sqref="G115">
    <cfRule type="duplicateValues" dxfId="20" priority="22"/>
  </conditionalFormatting>
  <conditionalFormatting sqref="G117">
    <cfRule type="duplicateValues" dxfId="19" priority="21"/>
  </conditionalFormatting>
  <conditionalFormatting sqref="G122">
    <cfRule type="duplicateValues" dxfId="18" priority="20"/>
  </conditionalFormatting>
  <conditionalFormatting sqref="G124">
    <cfRule type="duplicateValues" dxfId="17" priority="19"/>
  </conditionalFormatting>
  <conditionalFormatting sqref="G126">
    <cfRule type="duplicateValues" dxfId="16" priority="18"/>
  </conditionalFormatting>
  <conditionalFormatting sqref="G128">
    <cfRule type="duplicateValues" dxfId="15" priority="1"/>
  </conditionalFormatting>
  <conditionalFormatting sqref="G134">
    <cfRule type="duplicateValues" dxfId="14" priority="17"/>
  </conditionalFormatting>
  <conditionalFormatting sqref="G137">
    <cfRule type="duplicateValues" dxfId="13" priority="16"/>
  </conditionalFormatting>
  <conditionalFormatting sqref="G139">
    <cfRule type="duplicateValues" dxfId="12" priority="15"/>
  </conditionalFormatting>
  <conditionalFormatting sqref="G141">
    <cfRule type="duplicateValues" dxfId="11" priority="14"/>
  </conditionalFormatting>
  <conditionalFormatting sqref="G143">
    <cfRule type="duplicateValues" dxfId="10" priority="13"/>
  </conditionalFormatting>
  <conditionalFormatting sqref="G145">
    <cfRule type="duplicateValues" dxfId="9" priority="12"/>
  </conditionalFormatting>
  <conditionalFormatting sqref="G147">
    <cfRule type="duplicateValues" dxfId="8" priority="11"/>
  </conditionalFormatting>
  <conditionalFormatting sqref="G153">
    <cfRule type="duplicateValues" dxfId="7" priority="10"/>
  </conditionalFormatting>
  <conditionalFormatting sqref="G155">
    <cfRule type="duplicateValues" dxfId="6" priority="9"/>
  </conditionalFormatting>
  <conditionalFormatting sqref="G156 G154 G135:G136 G123 G104:G107 G93 G80 G55:G57 G41 G32 G11:G13 G15:G17 G19 G21 G23 G25 G34 G36 G43 G45 G47 G49 G59:G60 G65:G68 G70 G72:G73 G75 G82 G84 G86 G88 G95 G109:G112 G114 G116 G118 G125 G127 G129 G138 G140 G142 G144 G146 G148 G158 G162 G164 G166 G30 G39 G52:G53 G78 G91 G100:G102 G121 G132:G133 G151:G152 G97 G27 G160 G62:G63">
    <cfRule type="duplicateValues" dxfId="5" priority="53"/>
  </conditionalFormatting>
  <conditionalFormatting sqref="G157">
    <cfRule type="duplicateValues" dxfId="4" priority="8"/>
  </conditionalFormatting>
  <conditionalFormatting sqref="G159">
    <cfRule type="duplicateValues" dxfId="3" priority="2"/>
  </conditionalFormatting>
  <conditionalFormatting sqref="G161">
    <cfRule type="duplicateValues" dxfId="2" priority="7"/>
  </conditionalFormatting>
  <conditionalFormatting sqref="G163">
    <cfRule type="duplicateValues" dxfId="1" priority="6"/>
  </conditionalFormatting>
  <conditionalFormatting sqref="G165">
    <cfRule type="duplicateValues" dxfId="0" priority="5"/>
  </conditionalFormatting>
  <printOptions horizontalCentered="1"/>
  <pageMargins left="0.70866141732283505" right="0.70866141732283505" top="0.90551181102362199" bottom="0.90551181102362199" header="0.31496062992126" footer="0.31496062992126"/>
  <pageSetup paperSize="9" scale="49" fitToHeight="0" orientation="portrait" r:id="rId1"/>
  <rowBreaks count="3" manualBreakCount="3">
    <brk id="49" max="5" man="1"/>
    <brk id="95" max="5" man="1"/>
    <brk id="140" max="5" man="1"/>
  </rowBreaks>
  <customProperties>
    <customPr name="_pios_id" r:id="rId2"/>
    <customPr name="EpmWorksheetKeyString_GUID" r:id="rId3"/>
  </customProperties>
  <drawing r:id="rId4"/>
  <legacyDrawing r:id="rId5"/>
  <controls>
    <mc:AlternateContent xmlns:mc="http://schemas.openxmlformats.org/markup-compatibility/2006">
      <mc:Choice Requires="x14">
        <control shapeId="1025" r:id="rId6" name="FPMExcelClientSheetOptionstb1">
          <controlPr defaultSize="0" autoLine="0" autoPict="0" r:id="rId7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914400</xdr:colOff>
                <xdr:row>0</xdr:row>
                <xdr:rowOff>0</xdr:rowOff>
              </to>
            </anchor>
          </controlPr>
        </control>
      </mc:Choice>
      <mc:Fallback>
        <control shapeId="1025" r:id="rId6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2025-10-30T09:48:35Z</dcterms:created>
  <dcterms:modified xsi:type="dcterms:W3CDTF">2025-10-30T09:49:04Z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</Properties>
</file>